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0640" windowHeight="8100"/>
  </bookViews>
  <sheets>
    <sheet name="予算額集計表" sheetId="3" r:id="rId1"/>
  </sheets>
  <definedNames>
    <definedName name="_xlnm.Print_Area" localSheetId="0">予算額集計表!$A$1:$R$82</definedName>
    <definedName name="_xlnm.Print_Titles" localSheetId="0">予算額集計表!$1:$2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omments1.xml><?xml version="1.0" encoding="utf-8"?>
<comments xmlns="http://schemas.openxmlformats.org/spreadsheetml/2006/main">
  <authors>
    <author>HC01146</author>
    <author xml:space="preserve"> </author>
  </authors>
  <commentList>
    <comment ref="O31" authorId="0">
      <text>
        <r>
          <rPr>
            <sz val="11"/>
            <color theme="1"/>
            <rFont val="游ゴシック"/>
          </rPr>
          <t>■浄化槽維持管理対象校
二小、南高麗小、精明小、原市場小、奥武蔵小、名栗小、旧吾野小
（法定検査手数料含む）
■雨水貯留槽維持管理
双柳小</t>
        </r>
      </text>
    </comment>
    <comment ref="O44" authorId="0">
      <text>
        <r>
          <rPr>
            <sz val="11"/>
            <color theme="1"/>
            <rFont val="游ゴシック"/>
          </rPr>
          <t>■浄化槽維持管理対象校
南高麗中、奥武蔵中
（法定検査手数料含む）</t>
        </r>
      </text>
    </comment>
    <comment ref="M31" authorId="0">
      <text>
        <r>
          <rPr>
            <sz val="11"/>
            <color theme="1"/>
            <rFont val="游ゴシック"/>
          </rPr>
          <t>■対象
・簡易専用水道水質検査
・学校衛生基準に係る水質検査
・プール水質検査
・プール浄化装置保守点検</t>
        </r>
      </text>
    </comment>
    <comment ref="M44" authorId="0">
      <text>
        <r>
          <rPr>
            <sz val="11"/>
            <color theme="1"/>
            <rFont val="游ゴシック"/>
          </rPr>
          <t>■対象
・簡易専用水道水質検査
・学校衛生基準に係る水質検査
・プール水質検査
・プール浄化装置保守点検</t>
        </r>
      </text>
    </comment>
    <comment ref="O52" authorId="0">
      <text>
        <r>
          <rPr>
            <sz val="11"/>
            <color theme="1"/>
            <rFont val="游ゴシック"/>
          </rPr>
          <t>法定点検手数料含む</t>
        </r>
      </text>
    </comment>
    <comment ref="L53" authorId="0">
      <text>
        <r>
          <rPr>
            <sz val="11"/>
            <color theme="1"/>
            <rFont val="游ゴシック"/>
          </rPr>
          <t>放射線測定機点検(88千円）については
R8に第二庁舎からにクリーンセンターへ移設予定</t>
        </r>
      </text>
    </comment>
    <comment ref="C53" authorId="0">
      <text>
        <r>
          <rPr>
            <sz val="11"/>
            <color theme="1"/>
            <rFont val="游ゴシック"/>
          </rPr>
          <t>自校調理式の各小中学校の給食室分を含む</t>
        </r>
      </text>
    </comment>
    <comment ref="O53" authorId="0">
      <text>
        <r>
          <rPr>
            <sz val="11"/>
            <color theme="1"/>
            <rFont val="游ゴシック"/>
          </rPr>
          <t xml:space="preserve">■浄化槽維持管理対象施設
名栗給食共同調理場805
（法定検査手数料含む）
</t>
        </r>
      </text>
    </comment>
    <comment ref="P26" authorId="1">
      <text>
        <r>
          <rPr>
            <sz val="11"/>
            <color theme="1"/>
            <rFont val="游ゴシック"/>
          </rPr>
          <t xml:space="preserve"> :
</t>
        </r>
      </text>
    </comment>
  </commentList>
</comments>
</file>

<file path=xl/sharedStrings.xml><?xml version="1.0" encoding="utf-8"?>
<sst xmlns="http://schemas.openxmlformats.org/spreadsheetml/2006/main" xmlns:r="http://schemas.openxmlformats.org/officeDocument/2006/relationships" count="139" uniqueCount="139">
  <si>
    <t>旧名栗中学校</t>
    <rPh sb="0" eb="6">
      <t>きゅうなぐ</t>
    </rPh>
    <phoneticPr fontId="1" type="Hiragana"/>
  </si>
  <si>
    <t>担当課</t>
    <rPh sb="0" eb="3">
      <t>たんとうか</t>
    </rPh>
    <phoneticPr fontId="1" type="Hiragana"/>
  </si>
  <si>
    <t>施設名</t>
    <rPh sb="0" eb="2">
      <t>しせつ</t>
    </rPh>
    <rPh sb="2" eb="3">
      <t>めい</t>
    </rPh>
    <phoneticPr fontId="1" type="Hiragana"/>
  </si>
  <si>
    <t>美杉台小学校</t>
    <rPh sb="0" eb="3">
      <t>みすぎだい</t>
    </rPh>
    <rPh sb="3" eb="6">
      <t>しょうがっこう</t>
    </rPh>
    <phoneticPr fontId="1" type="Hiragana"/>
  </si>
  <si>
    <t>電気
工作物</t>
    <rPh sb="0" eb="2">
      <t>でんき</t>
    </rPh>
    <rPh sb="3" eb="6">
      <t>こうさくぶつ</t>
    </rPh>
    <phoneticPr fontId="1" type="Hiragana"/>
  </si>
  <si>
    <t>消防
設備</t>
    <rPh sb="0" eb="2">
      <t>しょうぼう</t>
    </rPh>
    <rPh sb="3" eb="5">
      <t>せつび</t>
    </rPh>
    <phoneticPr fontId="1" type="Hiragana"/>
  </si>
  <si>
    <t>東吾野地区行政センター</t>
    <rPh sb="0" eb="1">
      <t>ひがし</t>
    </rPh>
    <rPh sb="1" eb="3">
      <t>あがの</t>
    </rPh>
    <rPh sb="3" eb="5">
      <t>ちく</t>
    </rPh>
    <rPh sb="5" eb="7">
      <t>ぎょうせい</t>
    </rPh>
    <phoneticPr fontId="1" type="Hiragana"/>
  </si>
  <si>
    <t>こども政策課</t>
    <rPh sb="3" eb="5">
      <t>せいさく</t>
    </rPh>
    <rPh sb="5" eb="6">
      <t>か</t>
    </rPh>
    <phoneticPr fontId="1" type="Hiragana"/>
  </si>
  <si>
    <t>原市場福祉センター</t>
    <rPh sb="0" eb="3">
      <t>はらいちば</t>
    </rPh>
    <rPh sb="3" eb="5">
      <t>ふくし</t>
    </rPh>
    <phoneticPr fontId="1" type="Hiragana"/>
  </si>
  <si>
    <t>奥武蔵小学校</t>
    <rPh sb="0" eb="6">
      <t>おくむさししょうがっこう</t>
    </rPh>
    <phoneticPr fontId="1" type="Hiragana"/>
  </si>
  <si>
    <t>加治中学校</t>
    <rPh sb="0" eb="2">
      <t>かじ</t>
    </rPh>
    <rPh sb="2" eb="5">
      <t>ちゅうがっこう</t>
    </rPh>
    <phoneticPr fontId="1" type="Hiragana"/>
  </si>
  <si>
    <t>冷暖房
設備</t>
    <rPh sb="0" eb="3">
      <t>れいだんぼう</t>
    </rPh>
    <rPh sb="4" eb="6">
      <t>せつび</t>
    </rPh>
    <phoneticPr fontId="1" type="Hiragana"/>
  </si>
  <si>
    <t>施設カルテと
同一名称</t>
    <rPh sb="0" eb="2">
      <t>しせつ</t>
    </rPh>
    <rPh sb="7" eb="9">
      <t>どういつ</t>
    </rPh>
    <rPh sb="9" eb="11">
      <t>めいしょう</t>
    </rPh>
    <phoneticPr fontId="1" type="Hiragana"/>
  </si>
  <si>
    <t>小計(項目別)</t>
    <rPh sb="0" eb="2">
      <t>しょうけい</t>
    </rPh>
    <rPh sb="3" eb="5">
      <t>こうもく</t>
    </rPh>
    <rPh sb="5" eb="6">
      <t>べつ</t>
    </rPh>
    <phoneticPr fontId="1" type="Hiragana"/>
  </si>
  <si>
    <t>飯能市役所本庁舎</t>
    <rPh sb="0" eb="2">
      <t>はんのう</t>
    </rPh>
    <rPh sb="2" eb="5">
      <t>しやくしょ</t>
    </rPh>
    <rPh sb="5" eb="6">
      <t>ほん</t>
    </rPh>
    <rPh sb="6" eb="8">
      <t>ちょうしゃ</t>
    </rPh>
    <phoneticPr fontId="1" type="Hiragana"/>
  </si>
  <si>
    <t>南高麗診療所</t>
    <rPh sb="0" eb="1">
      <t>みなみ</t>
    </rPh>
    <rPh sb="1" eb="3">
      <t>こま</t>
    </rPh>
    <rPh sb="3" eb="6">
      <t>しんりょうじょ</t>
    </rPh>
    <phoneticPr fontId="1" type="Hiragana"/>
  </si>
  <si>
    <t>(千円)</t>
    <rPh sb="1" eb="3">
      <t>せんえん</t>
    </rPh>
    <phoneticPr fontId="1" type="Hiragana"/>
  </si>
  <si>
    <t>名栗小学校</t>
    <rPh sb="0" eb="3">
      <t>なぐ</t>
    </rPh>
    <rPh sb="3" eb="5">
      <t>がっこう</t>
    </rPh>
    <phoneticPr fontId="1" type="Hiragana"/>
  </si>
  <si>
    <t>修繕費</t>
    <rPh sb="0" eb="2">
      <t>しゅうぜん</t>
    </rPh>
    <rPh sb="2" eb="3">
      <t>ひ</t>
    </rPh>
    <phoneticPr fontId="1" type="Hiragana"/>
  </si>
  <si>
    <t>厨房
設備</t>
    <rPh sb="0" eb="2">
      <t>ちゅうぼう</t>
    </rPh>
    <rPh sb="3" eb="5">
      <t>せつび</t>
    </rPh>
    <phoneticPr fontId="1" type="Hiragana"/>
  </si>
  <si>
    <t>加治保育所</t>
    <rPh sb="0" eb="2">
      <t>かじ</t>
    </rPh>
    <rPh sb="2" eb="5">
      <t>ほいく</t>
    </rPh>
    <phoneticPr fontId="1" type="Hiragana"/>
  </si>
  <si>
    <t>飯能市役所本庁舎別館</t>
    <rPh sb="0" eb="5">
      <t>はんのうしやくしょ</t>
    </rPh>
    <rPh sb="5" eb="6">
      <t>ほん</t>
    </rPh>
    <rPh sb="6" eb="8">
      <t>ちょうしゃ</t>
    </rPh>
    <rPh sb="8" eb="10">
      <t>べっかん</t>
    </rPh>
    <phoneticPr fontId="1" type="Hiragana"/>
  </si>
  <si>
    <t>-</t>
  </si>
  <si>
    <t>①～⑫</t>
  </si>
  <si>
    <t>R7予算額を入力(千円)　※契約額ではありません</t>
    <rPh sb="2" eb="5">
      <t>よさんがく</t>
    </rPh>
    <rPh sb="6" eb="8">
      <t>にゅうりょく</t>
    </rPh>
    <rPh sb="9" eb="11">
      <t>せんえん</t>
    </rPh>
    <rPh sb="14" eb="16">
      <t>けいやく</t>
    </rPh>
    <rPh sb="16" eb="17">
      <t>がく</t>
    </rPh>
    <phoneticPr fontId="1" type="Hiragana"/>
  </si>
  <si>
    <t>名栗診療所</t>
    <rPh sb="0" eb="5">
      <t>なぐりし</t>
    </rPh>
    <phoneticPr fontId="1" type="Hiragana"/>
  </si>
  <si>
    <t>名栗給食共同調理場</t>
    <rPh sb="0" eb="9">
      <t>なぐりきゅうしょ</t>
    </rPh>
    <phoneticPr fontId="1" type="Hiragana"/>
  </si>
  <si>
    <t>包括管理予算額集計表</t>
    <rPh sb="0" eb="2">
      <t>ほうかつ</t>
    </rPh>
    <rPh sb="2" eb="4">
      <t>かんり</t>
    </rPh>
    <rPh sb="4" eb="7">
      <t>よさんがく</t>
    </rPh>
    <rPh sb="7" eb="9">
      <t>しゅうけい</t>
    </rPh>
    <rPh sb="9" eb="10">
      <t>ひょう</t>
    </rPh>
    <phoneticPr fontId="1" type="Hiragana"/>
  </si>
  <si>
    <t>双柳給食共同調理場</t>
    <rPh sb="0" eb="9">
      <t>なみやなぎきゅう</t>
    </rPh>
    <phoneticPr fontId="1" type="Hiragana"/>
  </si>
  <si>
    <t>⑤</t>
  </si>
  <si>
    <t>飯能市立こども図書館</t>
    <rPh sb="0" eb="4">
      <t>はんのうしりつ</t>
    </rPh>
    <rPh sb="7" eb="10">
      <t>としょかん</t>
    </rPh>
    <phoneticPr fontId="1" type="Hiragana"/>
  </si>
  <si>
    <t>図書館</t>
    <rPh sb="0" eb="3">
      <t>としょかん</t>
    </rPh>
    <phoneticPr fontId="1" type="Hiragana"/>
  </si>
  <si>
    <t>加治小学校</t>
    <rPh sb="0" eb="5">
      <t>かじしょうがっこう</t>
    </rPh>
    <phoneticPr fontId="1" type="Hiragana"/>
  </si>
  <si>
    <t>飯能市市民会館</t>
    <rPh sb="0" eb="7">
      <t>はんのうししみんかいかん</t>
    </rPh>
    <phoneticPr fontId="1" type="Hiragana"/>
  </si>
  <si>
    <t>飯能市立博物館</t>
    <rPh sb="0" eb="4">
      <t>はんのうしりつ</t>
    </rPh>
    <rPh sb="4" eb="7">
      <t>はくぶつかん</t>
    </rPh>
    <phoneticPr fontId="1" type="Hiragana"/>
  </si>
  <si>
    <t>市民会館</t>
    <rPh sb="0" eb="4">
      <t>しみんかいかん</t>
    </rPh>
    <phoneticPr fontId="1" type="Hiragana"/>
  </si>
  <si>
    <t>博物館</t>
    <rPh sb="0" eb="3">
      <t>はくぶつかん</t>
    </rPh>
    <phoneticPr fontId="1" type="Hiragana"/>
  </si>
  <si>
    <t>双柳たけの子クラブ</t>
    <rPh sb="0" eb="2">
      <t>なみやなぎ</t>
    </rPh>
    <rPh sb="5" eb="6">
      <t>こ</t>
    </rPh>
    <phoneticPr fontId="1" type="Hiragana"/>
  </si>
  <si>
    <t>※2</t>
  </si>
  <si>
    <t>飯能西中学校</t>
    <rPh sb="0" eb="2">
      <t>はんのう</t>
    </rPh>
    <rPh sb="2" eb="3">
      <t>にし</t>
    </rPh>
    <rPh sb="3" eb="6">
      <t>ちゅうがっこう</t>
    </rPh>
    <phoneticPr fontId="1" type="Hiragana"/>
  </si>
  <si>
    <t>対象施設</t>
    <rPh sb="0" eb="2">
      <t>たいしょう</t>
    </rPh>
    <rPh sb="2" eb="4">
      <t>しせつ</t>
    </rPh>
    <phoneticPr fontId="1" type="Hiragana"/>
  </si>
  <si>
    <t>医療管理課</t>
    <rPh sb="0" eb="2">
      <t>いりょう</t>
    </rPh>
    <rPh sb="2" eb="4">
      <t>かんり</t>
    </rPh>
    <rPh sb="4" eb="5">
      <t>か</t>
    </rPh>
    <phoneticPr fontId="1" type="Hiragana"/>
  </si>
  <si>
    <t>南高麗福祉センター</t>
    <rPh sb="0" eb="1">
      <t>みなみ</t>
    </rPh>
    <rPh sb="1" eb="3">
      <t>こま</t>
    </rPh>
    <rPh sb="3" eb="5">
      <t>ふくし</t>
    </rPh>
    <phoneticPr fontId="1" type="Hiragana"/>
  </si>
  <si>
    <t>地域福祉課</t>
    <rPh sb="0" eb="2">
      <t>ちいき</t>
    </rPh>
    <rPh sb="2" eb="4">
      <t>ふくし</t>
    </rPh>
    <rPh sb="4" eb="5">
      <t>か</t>
    </rPh>
    <phoneticPr fontId="1" type="Hiragana"/>
  </si>
  <si>
    <t>奥武蔵中学校</t>
    <rPh sb="0" eb="1">
      <t>おく</t>
    </rPh>
    <rPh sb="1" eb="3">
      <t>むさし</t>
    </rPh>
    <rPh sb="3" eb="6">
      <t>ちゅうがっこう</t>
    </rPh>
    <phoneticPr fontId="1" type="Hiragana"/>
  </si>
  <si>
    <t>ＳＴＥＰ児童クラブ</t>
    <rPh sb="4" eb="6">
      <t>じどう</t>
    </rPh>
    <phoneticPr fontId="1" type="Hiragana"/>
  </si>
  <si>
    <t>旧吾野小学校</t>
    <rPh sb="0" eb="6">
      <t>きゅうあが</t>
    </rPh>
    <phoneticPr fontId="1" type="Hiragana"/>
  </si>
  <si>
    <t>原市場給食共同調理場</t>
    <rPh sb="0" eb="3">
      <t>はらいちば</t>
    </rPh>
    <rPh sb="3" eb="10">
      <t>きゅうしょくきょうどうちょうりば</t>
    </rPh>
    <phoneticPr fontId="1" type="Hiragana"/>
  </si>
  <si>
    <t>児童クラブひまわり</t>
    <rPh sb="0" eb="2">
      <t>じどう</t>
    </rPh>
    <phoneticPr fontId="1" type="Hiragana"/>
  </si>
  <si>
    <t>第二区地区行政センター</t>
    <rPh sb="0" eb="2">
      <t>だいに</t>
    </rPh>
    <rPh sb="2" eb="3">
      <t>く</t>
    </rPh>
    <rPh sb="3" eb="5">
      <t>ちく</t>
    </rPh>
    <rPh sb="5" eb="7">
      <t>ぎょうせい</t>
    </rPh>
    <phoneticPr fontId="1" type="Hiragana"/>
  </si>
  <si>
    <t>奥武蔵給食共同調理場</t>
    <rPh sb="0" eb="10">
      <t>おくむさしきゅうしょ</t>
    </rPh>
    <phoneticPr fontId="1" type="Hiragana"/>
  </si>
  <si>
    <t>精明小学校</t>
    <rPh sb="0" eb="5">
      <t>せいめいしょうがっこう</t>
    </rPh>
    <phoneticPr fontId="1" type="Hiragana"/>
  </si>
  <si>
    <t>南高麗給食共同調理場</t>
    <rPh sb="0" eb="10">
      <t>みなみこまきゅうしょ</t>
    </rPh>
    <phoneticPr fontId="1" type="Hiragana"/>
  </si>
  <si>
    <t>名栗幼稚園</t>
    <rPh sb="0" eb="5">
      <t>なぐりよ</t>
    </rPh>
    <phoneticPr fontId="1" type="Hiragana"/>
  </si>
  <si>
    <t>原市場地区行政センター</t>
    <rPh sb="0" eb="3">
      <t>はらいちば</t>
    </rPh>
    <rPh sb="3" eb="5">
      <t>ちく</t>
    </rPh>
    <rPh sb="5" eb="7">
      <t>ぎょうせい</t>
    </rPh>
    <phoneticPr fontId="1" type="Hiragana"/>
  </si>
  <si>
    <t>美杉台中学校</t>
    <rPh sb="0" eb="3">
      <t>みすぎだい</t>
    </rPh>
    <rPh sb="3" eb="6">
      <t>ちゅうがっこう</t>
    </rPh>
    <phoneticPr fontId="1" type="Hiragana"/>
  </si>
  <si>
    <t>原市場中学校</t>
    <rPh sb="0" eb="6">
      <t>はらいちばちゅうがっこう</t>
    </rPh>
    <phoneticPr fontId="1" type="Hiragana"/>
  </si>
  <si>
    <t>双柳小学校</t>
    <rPh sb="0" eb="5">
      <t>なみやなぎしょうがっこう</t>
    </rPh>
    <phoneticPr fontId="1" type="Hiragana"/>
  </si>
  <si>
    <t>南高麗中学校</t>
    <rPh sb="0" eb="1">
      <t>みなみ</t>
    </rPh>
    <rPh sb="1" eb="3">
      <t>こま</t>
    </rPh>
    <rPh sb="3" eb="6">
      <t>ちゅうがっこう</t>
    </rPh>
    <phoneticPr fontId="1" type="Hiragana"/>
  </si>
  <si>
    <t>飯能第一中学校</t>
    <rPh sb="0" eb="2">
      <t>はんのう</t>
    </rPh>
    <rPh sb="2" eb="4">
      <t>だいいち</t>
    </rPh>
    <rPh sb="4" eb="7">
      <t>ちゅうがっこう</t>
    </rPh>
    <phoneticPr fontId="1" type="Hiragana"/>
  </si>
  <si>
    <t>原市場保育所</t>
    <rPh sb="0" eb="3">
      <t>はらい</t>
    </rPh>
    <rPh sb="3" eb="6">
      <t>ほいく</t>
    </rPh>
    <phoneticPr fontId="1" type="Hiragana"/>
  </si>
  <si>
    <t>加治東小学校</t>
    <rPh sb="0" eb="6">
      <t>かじひがししょうがっこう</t>
    </rPh>
    <phoneticPr fontId="1" type="Hiragana"/>
  </si>
  <si>
    <t>施設
清掃</t>
    <rPh sb="0" eb="2">
      <t>しせつ</t>
    </rPh>
    <rPh sb="3" eb="5">
      <t>せいそう</t>
    </rPh>
    <phoneticPr fontId="1" type="Hiragana"/>
  </si>
  <si>
    <t>富士見小学校</t>
    <rPh sb="0" eb="6">
      <t>ふじみしょうがっこう</t>
    </rPh>
    <phoneticPr fontId="1" type="Hiragana"/>
  </si>
  <si>
    <t>原市場小学校</t>
    <rPh sb="0" eb="3">
      <t>はらいちば</t>
    </rPh>
    <rPh sb="3" eb="6">
      <t>しょうがっこう</t>
    </rPh>
    <phoneticPr fontId="1" type="Hiragana"/>
  </si>
  <si>
    <t>南高麗小学校</t>
    <rPh sb="0" eb="6">
      <t>みなみこましょうがっこう</t>
    </rPh>
    <phoneticPr fontId="1" type="Hiragana"/>
  </si>
  <si>
    <t>飯能第二小学校</t>
    <rPh sb="0" eb="7">
      <t>はんのうだいにしょうがっこう</t>
    </rPh>
    <phoneticPr fontId="1" type="Hiragana"/>
  </si>
  <si>
    <t>飯能第一小学校</t>
    <rPh sb="0" eb="7">
      <t>はんのうだいいちしょうがっこう</t>
    </rPh>
    <phoneticPr fontId="1" type="Hiragana"/>
  </si>
  <si>
    <t>※冷暖房設備に含める</t>
    <rPh sb="1" eb="6">
      <t>れいだん</t>
    </rPh>
    <rPh sb="7" eb="8">
      <t>ふく</t>
    </rPh>
    <phoneticPr fontId="1" type="Hiragana"/>
  </si>
  <si>
    <t>※１</t>
  </si>
  <si>
    <t>資産経営課</t>
    <rPh sb="0" eb="5">
      <t>しさんけいえいか</t>
    </rPh>
    <phoneticPr fontId="1" type="Hiragana"/>
  </si>
  <si>
    <t>飯能第一中学校
(屋外照明施設)</t>
    <rPh sb="0" eb="2">
      <t>はんのう</t>
    </rPh>
    <rPh sb="2" eb="4">
      <t>だいいち</t>
    </rPh>
    <rPh sb="4" eb="7">
      <t>ちゅうがっこう</t>
    </rPh>
    <rPh sb="9" eb="11">
      <t>おくがい</t>
    </rPh>
    <rPh sb="11" eb="13">
      <t>しょうめい</t>
    </rPh>
    <rPh sb="13" eb="15">
      <t>しせつ</t>
    </rPh>
    <phoneticPr fontId="1" type="Hiragana"/>
  </si>
  <si>
    <t>子育て総合センター</t>
    <rPh sb="0" eb="2">
      <t>こそだ</t>
    </rPh>
    <rPh sb="3" eb="5">
      <t>そうごう</t>
    </rPh>
    <phoneticPr fontId="1" type="Hiragana"/>
  </si>
  <si>
    <t>加治東保育所</t>
    <rPh sb="0" eb="2">
      <t>かじ</t>
    </rPh>
    <rPh sb="2" eb="3">
      <t>ひがし</t>
    </rPh>
    <rPh sb="3" eb="6">
      <t>ほいく</t>
    </rPh>
    <phoneticPr fontId="1" type="Hiragana"/>
  </si>
  <si>
    <t>飯能中央地区行政センター</t>
    <rPh sb="0" eb="2">
      <t>はんのう</t>
    </rPh>
    <rPh sb="2" eb="4">
      <t>ちゅうおう</t>
    </rPh>
    <rPh sb="4" eb="6">
      <t>ちく</t>
    </rPh>
    <rPh sb="6" eb="8">
      <t>ぎょうせい</t>
    </rPh>
    <phoneticPr fontId="1" type="Hiragana"/>
  </si>
  <si>
    <t>富士見地区行政センター</t>
    <rPh sb="0" eb="3">
      <t>ふじみ</t>
    </rPh>
    <rPh sb="3" eb="5">
      <t>ちく</t>
    </rPh>
    <rPh sb="5" eb="7">
      <t>ぎょうせい</t>
    </rPh>
    <phoneticPr fontId="1" type="Hiragana"/>
  </si>
  <si>
    <t>精明地区行政センター</t>
    <rPh sb="0" eb="1">
      <t>せい</t>
    </rPh>
    <rPh sb="1" eb="2">
      <t>めい</t>
    </rPh>
    <rPh sb="2" eb="4">
      <t>ちく</t>
    </rPh>
    <rPh sb="4" eb="6">
      <t>ぎょうせい</t>
    </rPh>
    <phoneticPr fontId="1" type="Hiragana"/>
  </si>
  <si>
    <t>双柳地区行政センター</t>
    <rPh sb="0" eb="2">
      <t>なみやなぎ</t>
    </rPh>
    <rPh sb="2" eb="4">
      <t>ちく</t>
    </rPh>
    <rPh sb="4" eb="6">
      <t>ぎょうせい</t>
    </rPh>
    <phoneticPr fontId="1" type="Hiragana"/>
  </si>
  <si>
    <t>加治地区行政センター</t>
    <rPh sb="0" eb="2">
      <t>かじ</t>
    </rPh>
    <rPh sb="2" eb="4">
      <t>ちく</t>
    </rPh>
    <rPh sb="4" eb="6">
      <t>ぎょうせい</t>
    </rPh>
    <phoneticPr fontId="1" type="Hiragana"/>
  </si>
  <si>
    <t>加治東地区行政センター</t>
    <rPh sb="0" eb="2">
      <t>かじ</t>
    </rPh>
    <rPh sb="2" eb="3">
      <t>ひがし</t>
    </rPh>
    <rPh sb="3" eb="5">
      <t>ちく</t>
    </rPh>
    <rPh sb="5" eb="7">
      <t>ぎょうせい</t>
    </rPh>
    <phoneticPr fontId="1" type="Hiragana"/>
  </si>
  <si>
    <t>施設受付
駐車場</t>
    <rPh sb="0" eb="2">
      <t>しせつ</t>
    </rPh>
    <rPh sb="2" eb="4">
      <t>うけつけ</t>
    </rPh>
    <rPh sb="5" eb="8">
      <t>ちゅうしゃじょう</t>
    </rPh>
    <phoneticPr fontId="1" type="Hiragana"/>
  </si>
  <si>
    <t>美杉台地区行政センター</t>
    <rPh sb="0" eb="3">
      <t>みすぎだい</t>
    </rPh>
    <rPh sb="3" eb="5">
      <t>ちく</t>
    </rPh>
    <rPh sb="5" eb="7">
      <t>ぎょうせい</t>
    </rPh>
    <phoneticPr fontId="1" type="Hiragana"/>
  </si>
  <si>
    <t>南高麗地区行政センター</t>
    <rPh sb="0" eb="1">
      <t>みなみ</t>
    </rPh>
    <rPh sb="1" eb="3">
      <t>こうらい</t>
    </rPh>
    <rPh sb="3" eb="5">
      <t>ちく</t>
    </rPh>
    <rPh sb="5" eb="7">
      <t>ぎょうせい</t>
    </rPh>
    <phoneticPr fontId="1" type="Hiragana"/>
  </si>
  <si>
    <t>建物定期
診断</t>
    <rPh sb="0" eb="2">
      <t>たてもの</t>
    </rPh>
    <rPh sb="2" eb="4">
      <t>ていき</t>
    </rPh>
    <rPh sb="5" eb="7">
      <t>しんだん</t>
    </rPh>
    <phoneticPr fontId="1" type="Hiragana"/>
  </si>
  <si>
    <t>吾野地区行政センター</t>
    <rPh sb="0" eb="2">
      <t>あがの</t>
    </rPh>
    <rPh sb="2" eb="4">
      <t>ちく</t>
    </rPh>
    <rPh sb="4" eb="6">
      <t>ぎょうせい</t>
    </rPh>
    <phoneticPr fontId="1" type="Hiragana"/>
  </si>
  <si>
    <t>第二区保育所</t>
    <rPh sb="0" eb="6">
      <t>だいにくほ</t>
    </rPh>
    <phoneticPr fontId="1" type="Hiragana"/>
  </si>
  <si>
    <t>名栗地区行政センター</t>
    <rPh sb="0" eb="2">
      <t>なぐり</t>
    </rPh>
    <rPh sb="2" eb="4">
      <t>ちく</t>
    </rPh>
    <rPh sb="4" eb="6">
      <t>ぎょうせい</t>
    </rPh>
    <phoneticPr fontId="1" type="Hiragana"/>
  </si>
  <si>
    <t>ふるさと会館</t>
    <rPh sb="4" eb="6">
      <t>かいかん</t>
    </rPh>
    <phoneticPr fontId="1" type="Hiragana"/>
  </si>
  <si>
    <t>あすなろ会館</t>
    <rPh sb="4" eb="6">
      <t>かいかん</t>
    </rPh>
    <phoneticPr fontId="1" type="Hiragana"/>
  </si>
  <si>
    <t>旧北川小学校</t>
    <rPh sb="0" eb="1">
      <t>きゅう</t>
    </rPh>
    <rPh sb="1" eb="3">
      <t>きたがわ</t>
    </rPh>
    <rPh sb="3" eb="6">
      <t>しょうがっこう</t>
    </rPh>
    <phoneticPr fontId="1" type="Hiragana"/>
  </si>
  <si>
    <t>旧南川小学校</t>
    <rPh sb="0" eb="1">
      <t>きゅう</t>
    </rPh>
    <rPh sb="1" eb="3">
      <t>みなみかわ</t>
    </rPh>
    <rPh sb="3" eb="4">
      <t>しょう</t>
    </rPh>
    <rPh sb="4" eb="6">
      <t>がっこう</t>
    </rPh>
    <phoneticPr fontId="1" type="Hiragana"/>
  </si>
  <si>
    <t>①</t>
  </si>
  <si>
    <t>②</t>
  </si>
  <si>
    <t>③</t>
  </si>
  <si>
    <t>④</t>
  </si>
  <si>
    <t>⑥</t>
  </si>
  <si>
    <t>⑦</t>
  </si>
  <si>
    <t>⑧</t>
  </si>
  <si>
    <t>⑨</t>
  </si>
  <si>
    <t>⑩</t>
  </si>
  <si>
    <t>⑪</t>
  </si>
  <si>
    <t>⑫</t>
  </si>
  <si>
    <t>⑬</t>
  </si>
  <si>
    <t>⑭</t>
  </si>
  <si>
    <t>⑮</t>
  </si>
  <si>
    <t>①～⑮</t>
  </si>
  <si>
    <t>教育政策課</t>
    <rPh sb="0" eb="2">
      <t>きょういく</t>
    </rPh>
    <rPh sb="2" eb="4">
      <t>せいさく</t>
    </rPh>
    <rPh sb="4" eb="5">
      <t>か</t>
    </rPh>
    <phoneticPr fontId="1" type="Hiragana"/>
  </si>
  <si>
    <t>①～⑭</t>
  </si>
  <si>
    <t>①～⑬</t>
  </si>
  <si>
    <t>①～⑧</t>
  </si>
  <si>
    <t>①～④</t>
  </si>
  <si>
    <t>①～③</t>
  </si>
  <si>
    <t>①～⑬
※浄化槽含む</t>
    <rPh sb="5" eb="8">
      <t>じょうかそう</t>
    </rPh>
    <rPh sb="8" eb="9">
      <t>ふく</t>
    </rPh>
    <phoneticPr fontId="1" type="Hiragana"/>
  </si>
  <si>
    <t>・屋内①～⑮
・樹木⑧のみ</t>
    <rPh sb="1" eb="3">
      <t>おくない</t>
    </rPh>
    <rPh sb="8" eb="10">
      <t>じゅもく</t>
    </rPh>
    <phoneticPr fontId="1" type="Hiragana"/>
  </si>
  <si>
    <t>R8から実施予定</t>
    <rPh sb="4" eb="6">
      <t>じっし</t>
    </rPh>
    <rPh sb="6" eb="8">
      <t>よてい</t>
    </rPh>
    <phoneticPr fontId="1" type="Hiragana"/>
  </si>
  <si>
    <t>吾野保育所</t>
    <rPh sb="0" eb="2">
      <t>あがの</t>
    </rPh>
    <rPh sb="2" eb="5">
      <t>ほいく</t>
    </rPh>
    <phoneticPr fontId="1" type="Hiragana"/>
  </si>
  <si>
    <t>美杉台保育所</t>
    <rPh sb="0" eb="3">
      <t>みすぎだい</t>
    </rPh>
    <rPh sb="3" eb="6">
      <t>ほいく</t>
    </rPh>
    <phoneticPr fontId="1" type="Hiragana"/>
  </si>
  <si>
    <t>浅間保育所</t>
    <rPh sb="0" eb="2">
      <t>あさま</t>
    </rPh>
    <rPh sb="2" eb="5">
      <t>ほいく</t>
    </rPh>
    <phoneticPr fontId="1" type="Hiragana"/>
  </si>
  <si>
    <t>富士見保育所</t>
    <rPh sb="0" eb="3">
      <t>ふじみ</t>
    </rPh>
    <rPh sb="3" eb="6">
      <t>ほいく</t>
    </rPh>
    <phoneticPr fontId="1" type="Hiragana"/>
  </si>
  <si>
    <t>山手保育所</t>
    <rPh sb="0" eb="5">
      <t>やまてほいくしょ</t>
    </rPh>
    <phoneticPr fontId="1" type="Hiragana"/>
  </si>
  <si>
    <t>子育て総合
センター</t>
    <rPh sb="0" eb="2">
      <t>こそだ</t>
    </rPh>
    <rPh sb="3" eb="5">
      <t>そうごう</t>
    </rPh>
    <phoneticPr fontId="1" type="Hiragana"/>
  </si>
  <si>
    <t>山手保
に含む</t>
    <rPh sb="0" eb="2">
      <t>やまて</t>
    </rPh>
    <rPh sb="2" eb="3">
      <t>ほ</t>
    </rPh>
    <rPh sb="5" eb="6">
      <t>ふく</t>
    </rPh>
    <phoneticPr fontId="1" type="Hiragana"/>
  </si>
  <si>
    <t>飯能市立図書館
(旧図書館含む)</t>
    <rPh sb="0" eb="4">
      <t>はんのうしりつ</t>
    </rPh>
    <rPh sb="4" eb="7">
      <t>としょかん</t>
    </rPh>
    <rPh sb="9" eb="10">
      <t>きゅう</t>
    </rPh>
    <rPh sb="10" eb="13">
      <t>としょかん</t>
    </rPh>
    <rPh sb="13" eb="14">
      <t>ふく</t>
    </rPh>
    <phoneticPr fontId="1" type="Hiragana"/>
  </si>
  <si>
    <t>施設清掃に含む</t>
    <rPh sb="0" eb="2">
      <t>しせつ</t>
    </rPh>
    <rPh sb="2" eb="4">
      <t>せいそう</t>
    </rPh>
    <rPh sb="5" eb="6">
      <t>ふく</t>
    </rPh>
    <phoneticPr fontId="1" type="Hiragana"/>
  </si>
  <si>
    <t>プール循環浄化装置等</t>
    <rPh sb="3" eb="5">
      <t>じゅんかん</t>
    </rPh>
    <rPh sb="5" eb="7">
      <t>じょうか</t>
    </rPh>
    <rPh sb="7" eb="9">
      <t>そうち</t>
    </rPh>
    <rPh sb="9" eb="10">
      <t>とう</t>
    </rPh>
    <phoneticPr fontId="1" type="Hiragana"/>
  </si>
  <si>
    <t>建物
警備</t>
    <rPh sb="0" eb="2">
      <t>たてもの</t>
    </rPh>
    <rPh sb="3" eb="5">
      <t>けいび</t>
    </rPh>
    <phoneticPr fontId="1" type="Hiragana"/>
  </si>
  <si>
    <t>自家用
受電設備</t>
    <rPh sb="0" eb="2">
      <t>じか</t>
    </rPh>
    <rPh sb="2" eb="3">
      <t>よう</t>
    </rPh>
    <rPh sb="4" eb="6">
      <t>じゅでん</t>
    </rPh>
    <rPh sb="6" eb="8">
      <t>せつび</t>
    </rPh>
    <phoneticPr fontId="1" type="Hiragana"/>
  </si>
  <si>
    <t>エレベーター</t>
  </si>
  <si>
    <t>電気空調
設備</t>
    <rPh sb="0" eb="2">
      <t>でんき</t>
    </rPh>
    <rPh sb="2" eb="4">
      <t>くうちょう</t>
    </rPh>
    <rPh sb="5" eb="7">
      <t>せつび</t>
    </rPh>
    <phoneticPr fontId="1" type="Hiragana"/>
  </si>
  <si>
    <t>貯水槽
高架水槽</t>
    <rPh sb="0" eb="2">
      <t>ちょすい</t>
    </rPh>
    <rPh sb="2" eb="3">
      <t>そう</t>
    </rPh>
    <rPh sb="4" eb="8">
      <t>こうかすいそう</t>
    </rPh>
    <phoneticPr fontId="1" type="Hiragana"/>
  </si>
  <si>
    <t>汚水
排水槽等</t>
    <rPh sb="0" eb="2">
      <t>おすい</t>
    </rPh>
    <rPh sb="3" eb="5">
      <t>はいすい</t>
    </rPh>
    <rPh sb="5" eb="6">
      <t>そう</t>
    </rPh>
    <rPh sb="6" eb="7">
      <t>とう</t>
    </rPh>
    <phoneticPr fontId="1" type="Hiragana"/>
  </si>
  <si>
    <t>樹木
管理</t>
    <rPh sb="0" eb="2">
      <t>じゅもく</t>
    </rPh>
    <rPh sb="3" eb="5">
      <t>かんり</t>
    </rPh>
    <phoneticPr fontId="1" type="Hiragana"/>
  </si>
  <si>
    <t>害虫
駆除</t>
    <rPh sb="0" eb="2">
      <t>がいちゅう</t>
    </rPh>
    <rPh sb="3" eb="5">
      <t>くじょ</t>
    </rPh>
    <phoneticPr fontId="1" type="Hiragana"/>
  </si>
  <si>
    <t>委託費</t>
    <rPh sb="0" eb="2">
      <t>いたく</t>
    </rPh>
    <rPh sb="2" eb="3">
      <t>ひ</t>
    </rPh>
    <phoneticPr fontId="1" type="Hiragana"/>
  </si>
  <si>
    <t>全児童クラブ(13所)</t>
    <rPh sb="0" eb="1">
      <t>ぜん</t>
    </rPh>
    <rPh sb="1" eb="3">
      <t>じどう</t>
    </rPh>
    <rPh sb="9" eb="10">
      <t>しょ</t>
    </rPh>
    <phoneticPr fontId="1" type="Hiragana"/>
  </si>
  <si>
    <t>合　計</t>
    <rPh sb="0" eb="1">
      <t>あ</t>
    </rPh>
    <rPh sb="2" eb="3">
      <t>けい</t>
    </rPh>
    <phoneticPr fontId="1" type="Hiragana"/>
  </si>
  <si>
    <t>小計</t>
    <rPh sb="0" eb="1">
      <t>しょう</t>
    </rPh>
    <rPh sb="1" eb="2">
      <t>けい</t>
    </rPh>
    <phoneticPr fontId="1" type="Hiragana"/>
  </si>
  <si>
    <t>生涯学習
スポーツ課</t>
    <rPh sb="0" eb="2">
      <t>しょうがい</t>
    </rPh>
    <rPh sb="2" eb="4">
      <t>がくしゅう</t>
    </rPh>
    <rPh sb="9" eb="10">
      <t>か</t>
    </rPh>
    <phoneticPr fontId="1" type="Hiragana"/>
  </si>
  <si>
    <t>行政センター
管理課</t>
    <rPh sb="0" eb="2">
      <t>ぎょうせい</t>
    </rPh>
    <rPh sb="7" eb="9">
      <t>かんり</t>
    </rPh>
    <rPh sb="9" eb="10">
      <t>か</t>
    </rPh>
    <phoneticPr fontId="1" type="Hiragana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</si>
</sst>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0_ "/>
  </numFmts>
  <fonts count="32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sz val="10"/>
      <color theme="1"/>
      <name val="HG丸ｺﾞｼｯｸM-PRO"/>
      <family val="3"/>
    </font>
    <font>
      <sz val="10"/>
      <color rgb="FF0070C0"/>
      <name val="HG丸ｺﾞｼｯｸM-PRO"/>
      <family val="3"/>
    </font>
    <font>
      <sz val="12"/>
      <color theme="1"/>
      <name val="HG丸ｺﾞｼｯｸM-PRO"/>
      <family val="3"/>
    </font>
    <font>
      <b/>
      <sz val="12"/>
      <color rgb="FFFF0000"/>
      <name val="HG丸ｺﾞｼｯｸM-PRO"/>
      <family val="3"/>
    </font>
    <font>
      <b/>
      <sz val="12"/>
      <color theme="1"/>
      <name val="游ゴシック"/>
      <family val="3"/>
      <scheme val="minor"/>
    </font>
    <font>
      <sz val="10"/>
      <color auto="1"/>
      <name val="HG丸ｺﾞｼｯｸM-PRO"/>
      <family val="3"/>
    </font>
    <font>
      <b/>
      <sz val="12"/>
      <color auto="1"/>
      <name val="HG丸ｺﾞｼｯｸM-PRO"/>
      <family val="3"/>
    </font>
    <font>
      <b/>
      <sz val="10"/>
      <color rgb="FFFF0000"/>
      <name val="HG丸ｺﾞｼｯｸM-PRO"/>
      <family val="3"/>
    </font>
    <font>
      <sz val="11"/>
      <color auto="1"/>
      <name val="游ゴシック"/>
      <family val="3"/>
      <scheme val="minor"/>
    </font>
    <font>
      <b/>
      <sz val="12"/>
      <color rgb="FFFF0000"/>
      <name val="游ゴシック"/>
      <family val="3"/>
      <scheme val="minor"/>
    </font>
    <font>
      <sz val="12"/>
      <color auto="1"/>
      <name val="游ゴシック"/>
      <family val="3"/>
      <scheme val="minor"/>
    </font>
    <font>
      <sz val="11"/>
      <color auto="1"/>
      <name val="HG丸ｺﾞｼｯｸM-PRO"/>
    </font>
    <font>
      <b/>
      <sz val="16"/>
      <color auto="1"/>
      <name val="HG丸ｺﾞｼｯｸM-PRO"/>
      <family val="3"/>
    </font>
    <font>
      <b/>
      <sz val="14"/>
      <color rgb="FF002060"/>
      <name val="HG丸ｺﾞｼｯｸM-PRO"/>
      <family val="3"/>
    </font>
    <font>
      <b/>
      <sz val="16"/>
      <color rgb="FFFF0000"/>
      <name val="HG丸ｺﾞｼｯｸM-PRO"/>
      <family val="3"/>
    </font>
    <font>
      <b/>
      <sz val="16"/>
      <color rgb="FFFF0000"/>
      <name val="游ゴシック"/>
      <family val="3"/>
      <scheme val="minor"/>
    </font>
    <font>
      <b/>
      <sz val="16"/>
      <color auto="1"/>
      <name val="游ゴシック"/>
      <family val="3"/>
      <scheme val="minor"/>
    </font>
    <font>
      <sz val="16"/>
      <color auto="1"/>
      <name val="游ゴシック"/>
      <family val="3"/>
      <scheme val="minor"/>
    </font>
    <font>
      <sz val="14"/>
      <color rgb="FF002060"/>
      <name val="游ゴシック"/>
      <family val="3"/>
      <scheme val="minor"/>
    </font>
    <font>
      <b/>
      <sz val="14"/>
      <color auto="1"/>
      <name val="HG丸ｺﾞｼｯｸM-PRO"/>
      <family val="3"/>
    </font>
    <font>
      <b/>
      <sz val="14"/>
      <color rgb="FFFF0000"/>
      <name val="HG丸ｺﾞｼｯｸM-PRO"/>
      <family val="3"/>
    </font>
    <font>
      <sz val="11"/>
      <color rgb="FFFF0000"/>
      <name val="游ゴシック"/>
      <family val="3"/>
      <scheme val="minor"/>
    </font>
    <font>
      <b/>
      <sz val="14"/>
      <color auto="1"/>
      <name val="游ゴシック"/>
      <family val="3"/>
      <scheme val="minor"/>
    </font>
    <font>
      <sz val="14"/>
      <color auto="1"/>
      <name val="游ゴシック"/>
      <family val="3"/>
      <scheme val="minor"/>
    </font>
    <font>
      <b/>
      <sz val="14"/>
      <color rgb="FF002060"/>
      <name val="游ゴシック"/>
      <family val="3"/>
      <scheme val="minor"/>
    </font>
    <font>
      <b/>
      <sz val="14"/>
      <color rgb="FFFF0000"/>
      <name val="游ゴシック"/>
      <family val="3"/>
      <scheme val="minor"/>
    </font>
    <font>
      <b/>
      <sz val="12"/>
      <color theme="1"/>
      <name val="HG丸ｺﾞｼｯｸM-PRO"/>
      <family val="3"/>
    </font>
    <font>
      <sz val="10"/>
      <color rgb="FFFF0000"/>
      <name val="HG丸ｺﾞｼｯｸM-PRO"/>
      <family val="3"/>
    </font>
    <font>
      <sz val="11"/>
      <color theme="1"/>
      <name val="HG丸ｺﾞｼｯｸM-PRO"/>
      <family val="3"/>
    </font>
    <font>
      <b/>
      <sz val="10"/>
      <color rgb="FF0070C0"/>
      <name val="HG丸ｺﾞｼｯｸM-PRO"/>
      <family val="3"/>
    </font>
  </fonts>
  <fills count="4">
    <fill>
      <patternFill patternType="none"/>
    </fill>
    <fill>
      <patternFill patternType="gray125"/>
    </fill>
    <fill>
      <patternFill patternType="solid">
        <fgColor rgb="FF90D7F0"/>
        <bgColor indexed="64"/>
      </patternFill>
    </fill>
    <fill>
      <patternFill patternType="solid">
        <fgColor rgb="FFFFFF00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155">
    <xf numFmtId="0" fontId="0" fillId="0" borderId="0" xfId="0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right" vertical="center"/>
    </xf>
    <xf numFmtId="0" fontId="2" fillId="0" borderId="0" xfId="0" applyFont="1" applyFill="1" applyAlignment="1">
      <alignment horizontal="left" vertical="center"/>
    </xf>
    <xf numFmtId="176" fontId="3" fillId="0" borderId="0" xfId="0" applyNumberFormat="1" applyFont="1" applyFill="1" applyAlignment="1">
      <alignment horizontal="left" vertical="center"/>
    </xf>
    <xf numFmtId="0" fontId="4" fillId="0" borderId="0" xfId="0" applyFont="1" applyFill="1">
      <alignment vertical="center"/>
    </xf>
    <xf numFmtId="0" fontId="2" fillId="0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7" fillId="0" borderId="4" xfId="0" applyFont="1" applyFill="1" applyBorder="1">
      <alignment vertical="center"/>
    </xf>
    <xf numFmtId="0" fontId="7" fillId="0" borderId="5" xfId="0" applyFont="1" applyFill="1" applyBorder="1">
      <alignment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vertical="center" wrapText="1"/>
    </xf>
    <xf numFmtId="0" fontId="7" fillId="0" borderId="6" xfId="0" applyFont="1" applyFill="1" applyBorder="1">
      <alignment vertical="center"/>
    </xf>
    <xf numFmtId="0" fontId="7" fillId="0" borderId="7" xfId="0" applyFont="1" applyFill="1" applyBorder="1">
      <alignment vertical="center"/>
    </xf>
    <xf numFmtId="0" fontId="7" fillId="0" borderId="8" xfId="0" applyFont="1" applyFill="1" applyBorder="1" applyAlignment="1">
      <alignment vertical="center" wrapText="1"/>
    </xf>
    <xf numFmtId="0" fontId="7" fillId="0" borderId="4" xfId="0" applyFont="1" applyFill="1" applyBorder="1" applyAlignment="1">
      <alignment vertical="center" wrapText="1"/>
    </xf>
    <xf numFmtId="0" fontId="7" fillId="0" borderId="3" xfId="0" applyFont="1" applyFill="1" applyBorder="1">
      <alignment vertical="center"/>
    </xf>
    <xf numFmtId="0" fontId="7" fillId="0" borderId="1" xfId="0" applyFont="1" applyFill="1" applyBorder="1">
      <alignment vertical="center"/>
    </xf>
    <xf numFmtId="0" fontId="7" fillId="0" borderId="8" xfId="0" applyFont="1" applyFill="1" applyBorder="1">
      <alignment vertical="center"/>
    </xf>
    <xf numFmtId="0" fontId="7" fillId="0" borderId="1" xfId="0" applyFont="1" applyFill="1" applyBorder="1" applyAlignment="1">
      <alignment vertical="center" wrapText="1"/>
    </xf>
    <xf numFmtId="0" fontId="8" fillId="0" borderId="4" xfId="0" applyFont="1" applyFill="1" applyBorder="1" applyAlignment="1">
      <alignment vertical="center" wrapText="1"/>
    </xf>
    <xf numFmtId="0" fontId="9" fillId="0" borderId="5" xfId="0" applyFont="1" applyFill="1" applyBorder="1">
      <alignment vertical="center"/>
    </xf>
    <xf numFmtId="0" fontId="5" fillId="0" borderId="0" xfId="0" applyFont="1" applyFill="1">
      <alignment vertical="center"/>
    </xf>
    <xf numFmtId="0" fontId="2" fillId="0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center" vertical="center"/>
    </xf>
    <xf numFmtId="0" fontId="0" fillId="0" borderId="14" xfId="0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 wrapText="1"/>
    </xf>
    <xf numFmtId="0" fontId="0" fillId="0" borderId="13" xfId="0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176" fontId="2" fillId="0" borderId="9" xfId="0" applyNumberFormat="1" applyFont="1" applyFill="1" applyBorder="1" applyAlignment="1">
      <alignment horizontal="center" vertical="center" wrapText="1"/>
    </xf>
    <xf numFmtId="176" fontId="2" fillId="2" borderId="10" xfId="0" applyNumberFormat="1" applyFont="1" applyFill="1" applyBorder="1" applyAlignment="1">
      <alignment horizontal="right" vertical="center"/>
    </xf>
    <xf numFmtId="176" fontId="2" fillId="2" borderId="11" xfId="0" applyNumberFormat="1" applyFont="1" applyFill="1" applyBorder="1" applyAlignment="1">
      <alignment horizontal="right" vertical="center"/>
    </xf>
    <xf numFmtId="176" fontId="7" fillId="0" borderId="12" xfId="0" applyNumberFormat="1" applyFont="1" applyFill="1" applyBorder="1" applyAlignment="1">
      <alignment horizontal="right" vertical="center"/>
    </xf>
    <xf numFmtId="0" fontId="10" fillId="0" borderId="13" xfId="0" applyFont="1" applyFill="1" applyBorder="1" applyAlignment="1">
      <alignment horizontal="right" vertical="center"/>
    </xf>
    <xf numFmtId="0" fontId="7" fillId="0" borderId="12" xfId="0" applyFont="1" applyFill="1" applyBorder="1" applyAlignment="1">
      <alignment horizontal="right" vertical="center"/>
    </xf>
    <xf numFmtId="0" fontId="7" fillId="0" borderId="10" xfId="0" applyFont="1" applyFill="1" applyBorder="1" applyAlignment="1">
      <alignment horizontal="right" vertical="center"/>
    </xf>
    <xf numFmtId="0" fontId="7" fillId="0" borderId="17" xfId="0" applyFont="1" applyFill="1" applyBorder="1" applyAlignment="1">
      <alignment horizontal="right" vertical="center" wrapText="1"/>
    </xf>
    <xf numFmtId="176" fontId="7" fillId="0" borderId="14" xfId="0" applyNumberFormat="1" applyFont="1" applyFill="1" applyBorder="1" applyAlignment="1">
      <alignment horizontal="right" vertical="center"/>
    </xf>
    <xf numFmtId="176" fontId="7" fillId="0" borderId="15" xfId="0" applyNumberFormat="1" applyFont="1" applyFill="1" applyBorder="1" applyAlignment="1">
      <alignment horizontal="right" vertical="center"/>
    </xf>
    <xf numFmtId="176" fontId="7" fillId="0" borderId="16" xfId="0" applyNumberFormat="1" applyFont="1" applyFill="1" applyBorder="1" applyAlignment="1">
      <alignment horizontal="right" vertical="center"/>
    </xf>
    <xf numFmtId="176" fontId="7" fillId="0" borderId="9" xfId="0" applyNumberFormat="1" applyFont="1" applyFill="1" applyBorder="1" applyAlignment="1">
      <alignment horizontal="right" vertical="center"/>
    </xf>
    <xf numFmtId="176" fontId="7" fillId="0" borderId="10" xfId="0" applyNumberFormat="1" applyFont="1" applyFill="1" applyBorder="1" applyAlignment="1">
      <alignment horizontal="right" vertical="center"/>
    </xf>
    <xf numFmtId="176" fontId="7" fillId="0" borderId="11" xfId="0" applyNumberFormat="1" applyFont="1" applyFill="1" applyBorder="1" applyAlignment="1">
      <alignment horizontal="right" vertical="center"/>
    </xf>
    <xf numFmtId="176" fontId="7" fillId="0" borderId="17" xfId="0" applyNumberFormat="1" applyFont="1" applyFill="1" applyBorder="1" applyAlignment="1">
      <alignment horizontal="right" vertical="center"/>
    </xf>
    <xf numFmtId="176" fontId="7" fillId="0" borderId="13" xfId="0" applyNumberFormat="1" applyFont="1" applyFill="1" applyBorder="1" applyAlignment="1">
      <alignment horizontal="right" vertical="center"/>
    </xf>
    <xf numFmtId="0" fontId="10" fillId="0" borderId="14" xfId="0" applyFont="1" applyFill="1" applyBorder="1" applyAlignment="1">
      <alignment horizontal="right" vertical="center"/>
    </xf>
    <xf numFmtId="176" fontId="7" fillId="0" borderId="15" xfId="0" applyNumberFormat="1" applyFont="1" applyFill="1" applyBorder="1" applyAlignment="1">
      <alignment horizontal="right" vertical="center" shrinkToFit="1"/>
    </xf>
    <xf numFmtId="176" fontId="2" fillId="0" borderId="16" xfId="0" applyNumberFormat="1" applyFont="1" applyFill="1" applyBorder="1" applyAlignment="1">
      <alignment horizontal="right" vertical="center"/>
    </xf>
    <xf numFmtId="176" fontId="7" fillId="0" borderId="17" xfId="0" applyNumberFormat="1" applyFont="1" applyFill="1" applyBorder="1" applyAlignment="1">
      <alignment horizontal="right" vertical="center" wrapText="1"/>
    </xf>
    <xf numFmtId="176" fontId="5" fillId="2" borderId="18" xfId="0" applyNumberFormat="1" applyFont="1" applyFill="1" applyBorder="1" applyAlignment="1">
      <alignment horizontal="center" vertical="center"/>
    </xf>
    <xf numFmtId="0" fontId="11" fillId="2" borderId="19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right" vertical="center"/>
    </xf>
    <xf numFmtId="176" fontId="7" fillId="0" borderId="14" xfId="0" applyNumberFormat="1" applyFont="1" applyFill="1" applyBorder="1" applyAlignment="1">
      <alignment horizontal="right" vertical="center" wrapText="1" shrinkToFit="1"/>
    </xf>
    <xf numFmtId="0" fontId="11" fillId="2" borderId="20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 vertical="center"/>
    </xf>
    <xf numFmtId="176" fontId="7" fillId="0" borderId="10" xfId="0" applyNumberFormat="1" applyFont="1" applyFill="1" applyBorder="1" applyAlignment="1">
      <alignment horizontal="center" vertical="center" wrapText="1"/>
    </xf>
    <xf numFmtId="176" fontId="7" fillId="0" borderId="10" xfId="0" applyNumberFormat="1" applyFont="1" applyFill="1" applyBorder="1" applyAlignment="1">
      <alignment vertical="center" wrapText="1"/>
    </xf>
    <xf numFmtId="176" fontId="7" fillId="0" borderId="17" xfId="0" applyNumberFormat="1" applyFont="1" applyFill="1" applyBorder="1" applyAlignment="1">
      <alignment horizontal="center" vertical="center"/>
    </xf>
    <xf numFmtId="176" fontId="7" fillId="0" borderId="21" xfId="0" applyNumberFormat="1" applyFont="1" applyFill="1" applyBorder="1" applyAlignment="1">
      <alignment horizontal="right" vertical="center"/>
    </xf>
    <xf numFmtId="176" fontId="7" fillId="0" borderId="19" xfId="0" applyNumberFormat="1" applyFont="1" applyFill="1" applyBorder="1" applyAlignment="1">
      <alignment horizontal="right" vertical="center"/>
    </xf>
    <xf numFmtId="176" fontId="5" fillId="0" borderId="16" xfId="0" applyNumberFormat="1" applyFont="1" applyFill="1" applyBorder="1" applyAlignment="1">
      <alignment horizontal="left" vertical="center"/>
    </xf>
    <xf numFmtId="176" fontId="8" fillId="0" borderId="17" xfId="0" applyNumberFormat="1" applyFont="1" applyFill="1" applyBorder="1" applyAlignment="1">
      <alignment horizontal="center" vertical="center"/>
    </xf>
    <xf numFmtId="0" fontId="12" fillId="0" borderId="17" xfId="0" applyFont="1" applyFill="1" applyBorder="1" applyAlignment="1">
      <alignment horizontal="center" vertical="center"/>
    </xf>
    <xf numFmtId="176" fontId="8" fillId="0" borderId="17" xfId="0" applyNumberFormat="1" applyFont="1" applyFill="1" applyBorder="1" applyAlignment="1">
      <alignment horizontal="left" vertical="center"/>
    </xf>
    <xf numFmtId="176" fontId="8" fillId="0" borderId="11" xfId="0" applyNumberFormat="1" applyFont="1" applyFill="1" applyBorder="1" applyAlignment="1">
      <alignment horizontal="left" vertical="center"/>
    </xf>
    <xf numFmtId="0" fontId="11" fillId="0" borderId="16" xfId="0" applyFont="1" applyBorder="1" applyAlignment="1">
      <alignment vertical="center"/>
    </xf>
    <xf numFmtId="176" fontId="7" fillId="0" borderId="12" xfId="0" applyNumberFormat="1" applyFont="1" applyFill="1" applyBorder="1" applyAlignment="1">
      <alignment horizontal="center" vertical="center"/>
    </xf>
    <xf numFmtId="176" fontId="7" fillId="0" borderId="14" xfId="0" applyNumberFormat="1" applyFont="1" applyFill="1" applyBorder="1" applyAlignment="1">
      <alignment horizontal="center" vertical="center"/>
    </xf>
    <xf numFmtId="176" fontId="7" fillId="0" borderId="10" xfId="0" applyNumberFormat="1" applyFont="1" applyFill="1" applyBorder="1" applyAlignment="1">
      <alignment horizontal="center" vertical="center"/>
    </xf>
    <xf numFmtId="0" fontId="8" fillId="0" borderId="17" xfId="0" applyFont="1" applyFill="1" applyBorder="1" applyAlignment="1">
      <alignment horizontal="left" vertical="center"/>
    </xf>
    <xf numFmtId="0" fontId="8" fillId="0" borderId="11" xfId="0" applyFont="1" applyFill="1" applyBorder="1" applyAlignment="1">
      <alignment horizontal="left" vertical="center"/>
    </xf>
    <xf numFmtId="0" fontId="7" fillId="0" borderId="17" xfId="0" applyFont="1" applyFill="1" applyBorder="1" applyAlignment="1">
      <alignment horizontal="left" vertical="center" wrapText="1"/>
    </xf>
    <xf numFmtId="176" fontId="7" fillId="0" borderId="12" xfId="0" applyNumberFormat="1" applyFont="1" applyFill="1" applyBorder="1" applyAlignment="1">
      <alignment horizontal="left" vertical="center" wrapText="1"/>
    </xf>
    <xf numFmtId="176" fontId="7" fillId="0" borderId="14" xfId="0" applyNumberFormat="1" applyFont="1" applyFill="1" applyBorder="1" applyAlignment="1">
      <alignment horizontal="left" vertical="center" wrapText="1"/>
    </xf>
    <xf numFmtId="176" fontId="7" fillId="0" borderId="10" xfId="0" applyNumberFormat="1" applyFont="1" applyFill="1" applyBorder="1" applyAlignment="1">
      <alignment horizontal="left" vertical="center" wrapText="1"/>
    </xf>
    <xf numFmtId="176" fontId="8" fillId="0" borderId="17" xfId="0" applyNumberFormat="1" applyFont="1" applyFill="1" applyBorder="1" applyAlignment="1">
      <alignment horizontal="center" vertical="top"/>
    </xf>
    <xf numFmtId="176" fontId="8" fillId="0" borderId="11" xfId="0" applyNumberFormat="1" applyFont="1" applyFill="1" applyBorder="1" applyAlignment="1">
      <alignment horizontal="center" vertical="center"/>
    </xf>
    <xf numFmtId="176" fontId="5" fillId="0" borderId="16" xfId="0" applyNumberFormat="1" applyFont="1" applyFill="1" applyBorder="1" applyAlignment="1">
      <alignment horizontal="right" vertical="center"/>
    </xf>
    <xf numFmtId="0" fontId="11" fillId="2" borderId="22" xfId="0" applyFont="1" applyFill="1" applyBorder="1" applyAlignment="1">
      <alignment horizontal="center" vertical="center"/>
    </xf>
    <xf numFmtId="0" fontId="11" fillId="2" borderId="23" xfId="0" applyFont="1" applyFill="1" applyBorder="1" applyAlignment="1">
      <alignment horizontal="center" vertical="center"/>
    </xf>
    <xf numFmtId="176" fontId="7" fillId="0" borderId="11" xfId="0" applyNumberFormat="1" applyFont="1" applyFill="1" applyBorder="1" applyAlignment="1">
      <alignment horizontal="right" vertical="center" wrapText="1"/>
    </xf>
    <xf numFmtId="176" fontId="10" fillId="0" borderId="14" xfId="0" applyNumberFormat="1" applyFont="1" applyFill="1" applyBorder="1" applyAlignment="1">
      <alignment horizontal="right" vertical="center"/>
    </xf>
    <xf numFmtId="0" fontId="8" fillId="0" borderId="24" xfId="0" applyFont="1" applyFill="1" applyBorder="1" applyAlignment="1">
      <alignment horizontal="left" vertical="center"/>
    </xf>
    <xf numFmtId="0" fontId="13" fillId="0" borderId="24" xfId="0" applyFont="1" applyFill="1" applyBorder="1" applyAlignment="1">
      <alignment horizontal="center" vertical="top"/>
    </xf>
    <xf numFmtId="0" fontId="8" fillId="0" borderId="24" xfId="0" applyFont="1" applyFill="1" applyBorder="1" applyAlignment="1">
      <alignment horizontal="center" vertical="center"/>
    </xf>
    <xf numFmtId="0" fontId="8" fillId="0" borderId="25" xfId="0" applyFont="1" applyFill="1" applyBorder="1" applyAlignment="1">
      <alignment horizontal="center" vertical="center"/>
    </xf>
    <xf numFmtId="0" fontId="11" fillId="0" borderId="26" xfId="0" applyFont="1" applyBorder="1" applyAlignment="1">
      <alignment horizontal="right" vertical="center"/>
    </xf>
    <xf numFmtId="176" fontId="14" fillId="0" borderId="27" xfId="0" applyNumberFormat="1" applyFont="1" applyFill="1" applyBorder="1" applyAlignment="1">
      <alignment horizontal="center" vertical="center"/>
    </xf>
    <xf numFmtId="176" fontId="15" fillId="0" borderId="27" xfId="0" applyNumberFormat="1" applyFont="1" applyFill="1" applyBorder="1" applyAlignment="1">
      <alignment horizontal="center" vertical="center"/>
    </xf>
    <xf numFmtId="176" fontId="16" fillId="0" borderId="27" xfId="0" applyNumberFormat="1" applyFont="1" applyFill="1" applyBorder="1" applyAlignment="1">
      <alignment horizontal="center" vertical="center"/>
    </xf>
    <xf numFmtId="0" fontId="10" fillId="0" borderId="16" xfId="0" applyFont="1" applyFill="1" applyBorder="1" applyAlignment="1">
      <alignment horizontal="right" vertical="center"/>
    </xf>
    <xf numFmtId="176" fontId="14" fillId="0" borderId="28" xfId="0" applyNumberFormat="1" applyFont="1" applyFill="1" applyBorder="1" applyAlignment="1">
      <alignment horizontal="center" vertical="center"/>
    </xf>
    <xf numFmtId="176" fontId="15" fillId="0" borderId="28" xfId="0" applyNumberFormat="1" applyFont="1" applyFill="1" applyBorder="1" applyAlignment="1">
      <alignment horizontal="center" vertical="center"/>
    </xf>
    <xf numFmtId="0" fontId="17" fillId="0" borderId="28" xfId="0" applyFont="1" applyFill="1" applyBorder="1" applyAlignment="1">
      <alignment horizontal="center" vertical="center"/>
    </xf>
    <xf numFmtId="0" fontId="18" fillId="0" borderId="29" xfId="0" applyFont="1" applyFill="1" applyBorder="1" applyAlignment="1">
      <alignment horizontal="center" vertical="center"/>
    </xf>
    <xf numFmtId="0" fontId="19" fillId="0" borderId="29" xfId="0" applyFont="1" applyFill="1" applyBorder="1" applyAlignment="1">
      <alignment horizontal="center" vertical="center"/>
    </xf>
    <xf numFmtId="0" fontId="20" fillId="0" borderId="29" xfId="0" applyFont="1" applyFill="1" applyBorder="1" applyAlignment="1">
      <alignment horizontal="center" vertical="center"/>
    </xf>
    <xf numFmtId="0" fontId="17" fillId="0" borderId="29" xfId="0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right" vertical="center"/>
    </xf>
    <xf numFmtId="176" fontId="21" fillId="0" borderId="30" xfId="0" applyNumberFormat="1" applyFont="1" applyFill="1" applyBorder="1" applyAlignment="1">
      <alignment horizontal="right" vertical="center"/>
    </xf>
    <xf numFmtId="176" fontId="15" fillId="0" borderId="30" xfId="0" applyNumberFormat="1" applyFont="1" applyFill="1" applyBorder="1" applyAlignment="1">
      <alignment horizontal="right" vertical="center"/>
    </xf>
    <xf numFmtId="176" fontId="22" fillId="0" borderId="30" xfId="0" applyNumberFormat="1" applyFont="1" applyFill="1" applyBorder="1" applyAlignment="1">
      <alignment horizontal="right" vertical="center"/>
    </xf>
    <xf numFmtId="0" fontId="23" fillId="0" borderId="0" xfId="0" applyFont="1" applyBorder="1" applyAlignment="1">
      <alignment horizontal="right" vertical="center"/>
    </xf>
    <xf numFmtId="0" fontId="24" fillId="0" borderId="29" xfId="0" applyFont="1" applyFill="1" applyBorder="1" applyAlignment="1">
      <alignment horizontal="right" vertical="center"/>
    </xf>
    <xf numFmtId="0" fontId="25" fillId="0" borderId="29" xfId="0" applyFont="1" applyFill="1" applyBorder="1" applyAlignment="1">
      <alignment horizontal="right" vertical="center"/>
    </xf>
    <xf numFmtId="0" fontId="26" fillId="0" borderId="29" xfId="0" applyFont="1" applyFill="1" applyBorder="1" applyAlignment="1">
      <alignment horizontal="right" vertical="center"/>
    </xf>
    <xf numFmtId="0" fontId="27" fillId="0" borderId="29" xfId="0" applyFont="1" applyFill="1" applyBorder="1" applyAlignment="1">
      <alignment horizontal="right" vertical="center"/>
    </xf>
    <xf numFmtId="176" fontId="2" fillId="0" borderId="31" xfId="0" applyNumberFormat="1" applyFont="1" applyFill="1" applyBorder="1" applyAlignment="1">
      <alignment horizontal="center" vertical="center" wrapText="1"/>
    </xf>
    <xf numFmtId="176" fontId="2" fillId="2" borderId="32" xfId="0" applyNumberFormat="1" applyFont="1" applyFill="1" applyBorder="1" applyAlignment="1">
      <alignment horizontal="center" vertical="center"/>
    </xf>
    <xf numFmtId="176" fontId="2" fillId="2" borderId="33" xfId="0" applyNumberFormat="1" applyFont="1" applyFill="1" applyBorder="1" applyAlignment="1">
      <alignment horizontal="center" vertical="center"/>
    </xf>
    <xf numFmtId="176" fontId="7" fillId="0" borderId="34" xfId="0" applyNumberFormat="1" applyFont="1" applyFill="1" applyBorder="1" applyAlignment="1">
      <alignment horizontal="right" vertical="center"/>
    </xf>
    <xf numFmtId="176" fontId="7" fillId="0" borderId="35" xfId="0" applyNumberFormat="1" applyFont="1" applyFill="1" applyBorder="1" applyAlignment="1">
      <alignment horizontal="right" vertical="center"/>
    </xf>
    <xf numFmtId="0" fontId="7" fillId="0" borderId="36" xfId="0" applyFont="1" applyFill="1" applyBorder="1" applyAlignment="1">
      <alignment horizontal="right" vertical="center"/>
    </xf>
    <xf numFmtId="0" fontId="7" fillId="0" borderId="37" xfId="0" applyFont="1" applyFill="1" applyBorder="1" applyAlignment="1">
      <alignment horizontal="right" vertical="center"/>
    </xf>
    <xf numFmtId="0" fontId="7" fillId="0" borderId="38" xfId="0" applyFont="1" applyFill="1" applyBorder="1" applyAlignment="1">
      <alignment horizontal="right" vertical="center"/>
    </xf>
    <xf numFmtId="0" fontId="7" fillId="0" borderId="38" xfId="0" applyFont="1" applyFill="1" applyBorder="1" applyAlignment="1">
      <alignment horizontal="center" vertical="center" wrapText="1"/>
    </xf>
    <xf numFmtId="176" fontId="7" fillId="0" borderId="39" xfId="0" applyNumberFormat="1" applyFont="1" applyFill="1" applyBorder="1" applyAlignment="1">
      <alignment horizontal="right" vertical="center"/>
    </xf>
    <xf numFmtId="176" fontId="7" fillId="0" borderId="32" xfId="0" applyNumberFormat="1" applyFont="1" applyFill="1" applyBorder="1" applyAlignment="1">
      <alignment horizontal="right" vertical="center"/>
    </xf>
    <xf numFmtId="176" fontId="7" fillId="0" borderId="31" xfId="0" applyNumberFormat="1" applyFont="1" applyFill="1" applyBorder="1" applyAlignment="1">
      <alignment vertical="center"/>
    </xf>
    <xf numFmtId="176" fontId="7" fillId="0" borderId="31" xfId="0" applyNumberFormat="1" applyFont="1" applyFill="1" applyBorder="1" applyAlignment="1">
      <alignment horizontal="center" vertical="center"/>
    </xf>
    <xf numFmtId="176" fontId="7" fillId="0" borderId="34" xfId="0" applyNumberFormat="1" applyFont="1" applyFill="1" applyBorder="1" applyAlignment="1">
      <alignment horizontal="center" vertical="center" wrapText="1"/>
    </xf>
    <xf numFmtId="176" fontId="7" fillId="0" borderId="36" xfId="0" applyNumberFormat="1" applyFont="1" applyFill="1" applyBorder="1" applyAlignment="1">
      <alignment horizontal="center" vertical="center"/>
    </xf>
    <xf numFmtId="176" fontId="7" fillId="0" borderId="37" xfId="0" applyNumberFormat="1" applyFont="1" applyFill="1" applyBorder="1" applyAlignment="1">
      <alignment horizontal="center" vertical="center"/>
    </xf>
    <xf numFmtId="176" fontId="7" fillId="0" borderId="33" xfId="0" applyNumberFormat="1" applyFont="1" applyFill="1" applyBorder="1" applyAlignment="1">
      <alignment horizontal="right" vertical="center"/>
    </xf>
    <xf numFmtId="0" fontId="10" fillId="0" borderId="36" xfId="0" applyFont="1" applyFill="1" applyBorder="1" applyAlignment="1">
      <alignment horizontal="right" vertical="center"/>
    </xf>
    <xf numFmtId="0" fontId="10" fillId="0" borderId="37" xfId="0" applyFont="1" applyFill="1" applyBorder="1" applyAlignment="1">
      <alignment horizontal="right" vertical="center"/>
    </xf>
    <xf numFmtId="176" fontId="7" fillId="0" borderId="38" xfId="0" applyNumberFormat="1" applyFont="1" applyFill="1" applyBorder="1" applyAlignment="1">
      <alignment horizontal="right" vertical="center"/>
    </xf>
    <xf numFmtId="176" fontId="7" fillId="0" borderId="36" xfId="0" applyNumberFormat="1" applyFont="1" applyFill="1" applyBorder="1" applyAlignment="1">
      <alignment horizontal="right" vertical="center"/>
    </xf>
    <xf numFmtId="176" fontId="7" fillId="0" borderId="31" xfId="0" applyNumberFormat="1" applyFont="1" applyFill="1" applyBorder="1" applyAlignment="1">
      <alignment horizontal="right" vertical="center"/>
    </xf>
    <xf numFmtId="0" fontId="8" fillId="0" borderId="31" xfId="0" applyFont="1" applyFill="1" applyBorder="1">
      <alignment vertical="center"/>
    </xf>
    <xf numFmtId="0" fontId="28" fillId="0" borderId="31" xfId="0" applyFont="1" applyFill="1" applyBorder="1">
      <alignment vertical="center"/>
    </xf>
    <xf numFmtId="0" fontId="9" fillId="0" borderId="0" xfId="0" applyFont="1" applyFill="1" applyAlignment="1">
      <alignment horizontal="left" vertical="center"/>
    </xf>
    <xf numFmtId="176" fontId="29" fillId="0" borderId="40" xfId="0" applyNumberFormat="1" applyFont="1" applyFill="1" applyBorder="1" applyAlignment="1">
      <alignment horizontal="left" vertical="center"/>
    </xf>
    <xf numFmtId="0" fontId="0" fillId="0" borderId="40" xfId="0" applyFont="1" applyFill="1" applyBorder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176" fontId="29" fillId="0" borderId="0" xfId="0" applyNumberFormat="1" applyFont="1" applyFill="1" applyAlignment="1">
      <alignment horizontal="left" vertical="center"/>
    </xf>
    <xf numFmtId="176" fontId="2" fillId="0" borderId="0" xfId="0" applyNumberFormat="1" applyFont="1" applyFill="1" applyAlignment="1">
      <alignment horizontal="left" vertical="center"/>
    </xf>
    <xf numFmtId="0" fontId="30" fillId="0" borderId="0" xfId="0" applyFont="1" applyFill="1" applyAlignment="1">
      <alignment horizontal="left" vertical="center"/>
    </xf>
    <xf numFmtId="176" fontId="9" fillId="0" borderId="0" xfId="0" applyNumberFormat="1" applyFont="1" applyFill="1" applyAlignment="1">
      <alignment horizontal="left" vertical="center"/>
    </xf>
    <xf numFmtId="176" fontId="31" fillId="3" borderId="0" xfId="0" applyNumberFormat="1" applyFont="1" applyFill="1" applyBorder="1" applyAlignment="1">
      <alignment horizontal="left" vertical="center"/>
    </xf>
    <xf numFmtId="176" fontId="3" fillId="0" borderId="0" xfId="0" applyNumberFormat="1" applyFont="1" applyFill="1" applyBorder="1" applyAlignment="1">
      <alignment horizontal="left" vertical="center"/>
    </xf>
    <xf numFmtId="176" fontId="31" fillId="0" borderId="0" xfId="0" applyNumberFormat="1" applyFont="1" applyFill="1" applyBorder="1" applyAlignment="1">
      <alignment horizontal="left" vertical="center"/>
    </xf>
    <xf numFmtId="176" fontId="31" fillId="0" borderId="0" xfId="0" applyNumberFormat="1" applyFont="1" applyFill="1" applyAlignment="1">
      <alignment horizontal="left" vertical="center"/>
    </xf>
  </cellXfs>
  <cellStyles count="1">
    <cellStyle name="標準" xfId="0" builtinId="0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vmlDrawing" Target="../drawings/vmlDrawing1.vml" /><Relationship Id="rId3" Type="http://schemas.openxmlformats.org/officeDocument/2006/relationships/comments" Target="../comments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T86"/>
  <sheetViews>
    <sheetView tabSelected="1" view="pageBreakPreview" zoomScale="70" zoomScaleSheetLayoutView="70" workbookViewId="0">
      <pane ySplit="2" topLeftCell="A72" activePane="bottomLeft" state="frozen"/>
      <selection pane="bottomLeft" activeCell="S92" sqref="S92"/>
    </sheetView>
  </sheetViews>
  <sheetFormatPr defaultRowHeight="12"/>
  <cols>
    <col min="1" max="1" width="17.875" style="1" customWidth="1"/>
    <col min="2" max="2" width="13.25" style="2" customWidth="1"/>
    <col min="3" max="4" width="9" style="3" customWidth="1"/>
    <col min="5" max="5" width="9" style="1" customWidth="1"/>
    <col min="6" max="13" width="9" style="3" customWidth="1"/>
    <col min="14" max="14" width="9" style="1" customWidth="1"/>
    <col min="15" max="17" width="9" style="3" customWidth="1"/>
    <col min="18" max="18" width="9" style="1" customWidth="1"/>
    <col min="19" max="19" width="16.75" style="4" customWidth="1"/>
    <col min="20" max="20" width="13" style="5" customWidth="1"/>
    <col min="21" max="16383" width="9" style="1" customWidth="1"/>
    <col min="16384" max="16384" width="9" style="1"/>
  </cols>
  <sheetData>
    <row r="1" spans="1:20" ht="20.25" customHeight="1">
      <c r="A1" s="6" t="s">
        <v>27</v>
      </c>
      <c r="S1" s="143"/>
    </row>
    <row r="2" spans="1:20" s="2" customFormat="1" ht="33.75" customHeight="1">
      <c r="A2" s="7" t="s">
        <v>2</v>
      </c>
      <c r="B2" s="26" t="s">
        <v>1</v>
      </c>
      <c r="C2" s="41" t="s">
        <v>62</v>
      </c>
      <c r="D2" s="41" t="s">
        <v>125</v>
      </c>
      <c r="E2" s="41" t="s">
        <v>80</v>
      </c>
      <c r="F2" s="41" t="s">
        <v>4</v>
      </c>
      <c r="G2" s="41" t="s">
        <v>5</v>
      </c>
      <c r="H2" s="41" t="s">
        <v>11</v>
      </c>
      <c r="I2" s="41" t="s">
        <v>126</v>
      </c>
      <c r="J2" s="41" t="s">
        <v>127</v>
      </c>
      <c r="K2" s="41" t="s">
        <v>128</v>
      </c>
      <c r="L2" s="41" t="s">
        <v>19</v>
      </c>
      <c r="M2" s="41" t="s">
        <v>129</v>
      </c>
      <c r="N2" s="41" t="s">
        <v>124</v>
      </c>
      <c r="O2" s="41" t="s">
        <v>130</v>
      </c>
      <c r="P2" s="41" t="s">
        <v>131</v>
      </c>
      <c r="Q2" s="41" t="s">
        <v>132</v>
      </c>
      <c r="R2" s="119" t="s">
        <v>83</v>
      </c>
      <c r="S2" s="4"/>
      <c r="T2" s="5"/>
    </row>
    <row r="3" spans="1:20" ht="18.75" customHeight="1">
      <c r="A3" s="8" t="s">
        <v>12</v>
      </c>
      <c r="B3" s="27"/>
      <c r="C3" s="42"/>
      <c r="D3" s="42"/>
      <c r="E3" s="42"/>
      <c r="F3" s="61" t="s">
        <v>24</v>
      </c>
      <c r="G3" s="65"/>
      <c r="H3" s="65"/>
      <c r="I3" s="65"/>
      <c r="J3" s="65"/>
      <c r="K3" s="65"/>
      <c r="L3" s="90"/>
      <c r="M3" s="42"/>
      <c r="N3" s="42"/>
      <c r="O3" s="42"/>
      <c r="P3" s="42"/>
      <c r="Q3" s="42"/>
      <c r="R3" s="120"/>
      <c r="S3" s="143"/>
    </row>
    <row r="4" spans="1:20" ht="18.75" customHeight="1">
      <c r="A4" s="9"/>
      <c r="B4" s="28"/>
      <c r="C4" s="43"/>
      <c r="D4" s="43"/>
      <c r="E4" s="43"/>
      <c r="F4" s="62"/>
      <c r="G4" s="66"/>
      <c r="H4" s="66"/>
      <c r="I4" s="66"/>
      <c r="J4" s="66"/>
      <c r="K4" s="66"/>
      <c r="L4" s="91"/>
      <c r="M4" s="43"/>
      <c r="N4" s="43"/>
      <c r="O4" s="43"/>
      <c r="P4" s="43"/>
      <c r="Q4" s="43"/>
      <c r="R4" s="121"/>
      <c r="S4" s="143"/>
      <c r="T4" s="151"/>
    </row>
    <row r="5" spans="1:20" ht="18.75" customHeight="1">
      <c r="A5" s="10" t="s">
        <v>14</v>
      </c>
      <c r="B5" s="29" t="s">
        <v>70</v>
      </c>
      <c r="C5" s="44">
        <f>149+14566</f>
        <v>14715</v>
      </c>
      <c r="D5" s="50">
        <f>10230</f>
        <v>10230</v>
      </c>
      <c r="E5" s="44">
        <f>247+9182</f>
        <v>9429</v>
      </c>
      <c r="F5" s="50" t="s">
        <v>22</v>
      </c>
      <c r="G5" s="44">
        <f>61+484</f>
        <v>545</v>
      </c>
      <c r="H5" s="50">
        <f>1749</f>
        <v>1749</v>
      </c>
      <c r="I5" s="44">
        <f>627+165</f>
        <v>792</v>
      </c>
      <c r="J5" s="44" t="s">
        <v>22</v>
      </c>
      <c r="K5" s="44">
        <f>10288+143+264</f>
        <v>10695</v>
      </c>
      <c r="L5" s="50" t="s">
        <v>22</v>
      </c>
      <c r="M5" s="44">
        <f>175+210</f>
        <v>385</v>
      </c>
      <c r="N5" s="44" t="s">
        <v>22</v>
      </c>
      <c r="O5" s="50">
        <f>448+110+176+55</f>
        <v>789</v>
      </c>
      <c r="P5" s="44">
        <f>759+1000</f>
        <v>1759</v>
      </c>
      <c r="Q5" s="44">
        <f>20+121</f>
        <v>141</v>
      </c>
      <c r="R5" s="122" t="s">
        <v>22</v>
      </c>
      <c r="S5" s="144"/>
      <c r="T5" s="152"/>
    </row>
    <row r="6" spans="1:20" ht="18.75" customHeight="1">
      <c r="A6" s="11" t="s">
        <v>21</v>
      </c>
      <c r="B6" s="30"/>
      <c r="C6" s="45"/>
      <c r="D6" s="51">
        <f>506</f>
        <v>506</v>
      </c>
      <c r="E6" s="45"/>
      <c r="F6" s="51" t="s">
        <v>22</v>
      </c>
      <c r="G6" s="45"/>
      <c r="H6" s="51" t="s">
        <v>22</v>
      </c>
      <c r="I6" s="45"/>
      <c r="J6" s="45"/>
      <c r="K6" s="45"/>
      <c r="L6" s="51" t="s">
        <v>22</v>
      </c>
      <c r="M6" s="45"/>
      <c r="N6" s="102" t="s">
        <v>22</v>
      </c>
      <c r="O6" s="51" t="s">
        <v>22</v>
      </c>
      <c r="P6" s="45"/>
      <c r="Q6" s="45"/>
      <c r="R6" s="123"/>
      <c r="S6" s="145"/>
      <c r="T6" s="152"/>
    </row>
    <row r="7" spans="1:20" ht="22.5" customHeight="1">
      <c r="A7" s="12" t="s">
        <v>74</v>
      </c>
      <c r="B7" s="29" t="s">
        <v>138</v>
      </c>
      <c r="C7" s="46" t="s">
        <v>91</v>
      </c>
      <c r="D7" s="44" t="s">
        <v>91</v>
      </c>
      <c r="E7" s="46" t="s">
        <v>91</v>
      </c>
      <c r="F7" s="44" t="s">
        <v>91</v>
      </c>
      <c r="G7" s="46" t="s">
        <v>91</v>
      </c>
      <c r="H7" s="44" t="s">
        <v>91</v>
      </c>
      <c r="I7" s="46" t="s">
        <v>22</v>
      </c>
      <c r="J7" s="46" t="s">
        <v>22</v>
      </c>
      <c r="K7" s="46" t="s">
        <v>22</v>
      </c>
      <c r="L7" s="44" t="s">
        <v>22</v>
      </c>
      <c r="M7" s="46" t="s">
        <v>22</v>
      </c>
      <c r="N7" s="46" t="s">
        <v>22</v>
      </c>
      <c r="O7" s="44" t="s">
        <v>91</v>
      </c>
      <c r="P7" s="46" t="s">
        <v>91</v>
      </c>
      <c r="Q7" s="46" t="s">
        <v>91</v>
      </c>
      <c r="R7" s="124" t="s">
        <v>22</v>
      </c>
      <c r="S7" s="146"/>
      <c r="T7" s="152"/>
    </row>
    <row r="8" spans="1:20" ht="14.25" customHeight="1">
      <c r="A8" s="13"/>
      <c r="B8" s="31"/>
      <c r="C8" s="47"/>
      <c r="D8" s="53"/>
      <c r="E8" s="47"/>
      <c r="F8" s="63"/>
      <c r="G8" s="47"/>
      <c r="H8" s="53"/>
      <c r="I8" s="47"/>
      <c r="J8" s="47"/>
      <c r="K8" s="47"/>
      <c r="L8" s="53"/>
      <c r="M8" s="47"/>
      <c r="N8" s="47"/>
      <c r="O8" s="53"/>
      <c r="P8" s="47"/>
      <c r="Q8" s="47"/>
      <c r="R8" s="125"/>
      <c r="S8" s="146"/>
      <c r="T8" s="152"/>
    </row>
    <row r="9" spans="1:20" ht="36" customHeight="1">
      <c r="A9" s="14" t="s">
        <v>49</v>
      </c>
      <c r="B9" s="31"/>
      <c r="C9" s="47" t="s">
        <v>92</v>
      </c>
      <c r="D9" s="53" t="s">
        <v>92</v>
      </c>
      <c r="E9" s="47" t="s">
        <v>92</v>
      </c>
      <c r="F9" s="53" t="s">
        <v>92</v>
      </c>
      <c r="G9" s="47" t="s">
        <v>92</v>
      </c>
      <c r="H9" s="68" t="s">
        <v>114</v>
      </c>
      <c r="I9" s="47" t="s">
        <v>22</v>
      </c>
      <c r="J9" s="47" t="s">
        <v>91</v>
      </c>
      <c r="K9" s="47" t="s">
        <v>22</v>
      </c>
      <c r="L9" s="53" t="s">
        <v>22</v>
      </c>
      <c r="M9" s="47" t="s">
        <v>91</v>
      </c>
      <c r="N9" s="47" t="s">
        <v>22</v>
      </c>
      <c r="O9" s="53" t="s">
        <v>92</v>
      </c>
      <c r="P9" s="47" t="s">
        <v>92</v>
      </c>
      <c r="Q9" s="47" t="s">
        <v>92</v>
      </c>
      <c r="R9" s="126" t="s">
        <v>22</v>
      </c>
      <c r="S9" s="146"/>
      <c r="T9" s="152"/>
    </row>
    <row r="10" spans="1:20" ht="36" customHeight="1">
      <c r="A10" s="14" t="s">
        <v>75</v>
      </c>
      <c r="B10" s="31"/>
      <c r="C10" s="47" t="s">
        <v>93</v>
      </c>
      <c r="D10" s="53" t="s">
        <v>93</v>
      </c>
      <c r="E10" s="47" t="s">
        <v>93</v>
      </c>
      <c r="F10" s="53" t="s">
        <v>22</v>
      </c>
      <c r="G10" s="47" t="s">
        <v>93</v>
      </c>
      <c r="H10" s="53" t="s">
        <v>92</v>
      </c>
      <c r="I10" s="47" t="s">
        <v>22</v>
      </c>
      <c r="J10" s="47" t="s">
        <v>22</v>
      </c>
      <c r="K10" s="47" t="s">
        <v>22</v>
      </c>
      <c r="L10" s="53" t="s">
        <v>22</v>
      </c>
      <c r="M10" s="47" t="s">
        <v>22</v>
      </c>
      <c r="N10" s="47" t="s">
        <v>22</v>
      </c>
      <c r="O10" s="53" t="s">
        <v>22</v>
      </c>
      <c r="P10" s="47" t="s">
        <v>93</v>
      </c>
      <c r="Q10" s="47" t="s">
        <v>93</v>
      </c>
      <c r="R10" s="126" t="s">
        <v>22</v>
      </c>
      <c r="S10" s="146"/>
      <c r="T10" s="152"/>
    </row>
    <row r="11" spans="1:20" ht="36" customHeight="1">
      <c r="A11" s="14" t="s">
        <v>76</v>
      </c>
      <c r="B11" s="31"/>
      <c r="C11" s="47" t="s">
        <v>94</v>
      </c>
      <c r="D11" s="53" t="s">
        <v>94</v>
      </c>
      <c r="E11" s="47" t="s">
        <v>94</v>
      </c>
      <c r="F11" s="53" t="s">
        <v>93</v>
      </c>
      <c r="G11" s="47" t="s">
        <v>94</v>
      </c>
      <c r="H11" s="53" t="s">
        <v>93</v>
      </c>
      <c r="I11" s="47" t="s">
        <v>22</v>
      </c>
      <c r="J11" s="47" t="s">
        <v>22</v>
      </c>
      <c r="K11" s="47" t="s">
        <v>22</v>
      </c>
      <c r="L11" s="53" t="s">
        <v>22</v>
      </c>
      <c r="M11" s="47" t="s">
        <v>22</v>
      </c>
      <c r="N11" s="47" t="s">
        <v>22</v>
      </c>
      <c r="O11" s="53" t="s">
        <v>93</v>
      </c>
      <c r="P11" s="47" t="s">
        <v>94</v>
      </c>
      <c r="Q11" s="47" t="s">
        <v>94</v>
      </c>
      <c r="R11" s="126" t="s">
        <v>22</v>
      </c>
      <c r="S11" s="146"/>
      <c r="T11" s="152"/>
    </row>
    <row r="12" spans="1:20" ht="36" customHeight="1">
      <c r="A12" s="14" t="s">
        <v>77</v>
      </c>
      <c r="B12" s="31"/>
      <c r="C12" s="47" t="s">
        <v>29</v>
      </c>
      <c r="D12" s="53" t="s">
        <v>29</v>
      </c>
      <c r="E12" s="47" t="s">
        <v>29</v>
      </c>
      <c r="F12" s="53" t="s">
        <v>22</v>
      </c>
      <c r="G12" s="47" t="s">
        <v>29</v>
      </c>
      <c r="H12" s="53" t="s">
        <v>94</v>
      </c>
      <c r="I12" s="47" t="s">
        <v>22</v>
      </c>
      <c r="J12" s="47" t="s">
        <v>22</v>
      </c>
      <c r="K12" s="47" t="s">
        <v>22</v>
      </c>
      <c r="L12" s="53" t="s">
        <v>22</v>
      </c>
      <c r="M12" s="47" t="s">
        <v>22</v>
      </c>
      <c r="N12" s="47" t="s">
        <v>22</v>
      </c>
      <c r="O12" s="53" t="s">
        <v>22</v>
      </c>
      <c r="P12" s="47" t="s">
        <v>29</v>
      </c>
      <c r="Q12" s="47" t="s">
        <v>29</v>
      </c>
      <c r="R12" s="126" t="s">
        <v>22</v>
      </c>
      <c r="S12" s="146"/>
      <c r="T12" s="152"/>
    </row>
    <row r="13" spans="1:20" ht="36" customHeight="1">
      <c r="A13" s="14" t="s">
        <v>78</v>
      </c>
      <c r="B13" s="31"/>
      <c r="C13" s="47" t="s">
        <v>95</v>
      </c>
      <c r="D13" s="53" t="s">
        <v>95</v>
      </c>
      <c r="E13" s="47" t="s">
        <v>95</v>
      </c>
      <c r="F13" s="53" t="s">
        <v>22</v>
      </c>
      <c r="G13" s="47" t="s">
        <v>95</v>
      </c>
      <c r="H13" s="53" t="s">
        <v>29</v>
      </c>
      <c r="I13" s="47" t="s">
        <v>22</v>
      </c>
      <c r="J13" s="47" t="s">
        <v>22</v>
      </c>
      <c r="K13" s="47" t="s">
        <v>22</v>
      </c>
      <c r="L13" s="53" t="s">
        <v>22</v>
      </c>
      <c r="M13" s="47" t="s">
        <v>22</v>
      </c>
      <c r="N13" s="47" t="s">
        <v>22</v>
      </c>
      <c r="O13" s="53" t="s">
        <v>22</v>
      </c>
      <c r="P13" s="47" t="s">
        <v>95</v>
      </c>
      <c r="Q13" s="47" t="s">
        <v>95</v>
      </c>
      <c r="R13" s="126" t="s">
        <v>22</v>
      </c>
      <c r="S13" s="146"/>
      <c r="T13" s="152"/>
    </row>
    <row r="14" spans="1:20" ht="36" customHeight="1">
      <c r="A14" s="14" t="s">
        <v>79</v>
      </c>
      <c r="B14" s="31"/>
      <c r="C14" s="47" t="s">
        <v>96</v>
      </c>
      <c r="D14" s="53" t="s">
        <v>96</v>
      </c>
      <c r="E14" s="47" t="s">
        <v>96</v>
      </c>
      <c r="F14" s="53" t="s">
        <v>94</v>
      </c>
      <c r="G14" s="47" t="s">
        <v>96</v>
      </c>
      <c r="H14" s="53" t="s">
        <v>95</v>
      </c>
      <c r="I14" s="47" t="s">
        <v>22</v>
      </c>
      <c r="J14" s="47" t="s">
        <v>92</v>
      </c>
      <c r="K14" s="47" t="s">
        <v>22</v>
      </c>
      <c r="L14" s="53" t="s">
        <v>22</v>
      </c>
      <c r="M14" s="47" t="s">
        <v>22</v>
      </c>
      <c r="N14" s="47" t="s">
        <v>22</v>
      </c>
      <c r="O14" s="53" t="s">
        <v>22</v>
      </c>
      <c r="P14" s="47" t="s">
        <v>22</v>
      </c>
      <c r="Q14" s="47" t="s">
        <v>96</v>
      </c>
      <c r="R14" s="126" t="s">
        <v>91</v>
      </c>
      <c r="S14" s="146"/>
      <c r="T14" s="152"/>
    </row>
    <row r="15" spans="1:20" ht="36" customHeight="1">
      <c r="A15" s="14" t="s">
        <v>81</v>
      </c>
      <c r="B15" s="31"/>
      <c r="C15" s="47" t="s">
        <v>97</v>
      </c>
      <c r="D15" s="53" t="s">
        <v>97</v>
      </c>
      <c r="E15" s="47" t="s">
        <v>97</v>
      </c>
      <c r="F15" s="53" t="s">
        <v>29</v>
      </c>
      <c r="G15" s="47" t="s">
        <v>97</v>
      </c>
      <c r="H15" s="53" t="s">
        <v>96</v>
      </c>
      <c r="I15" s="47" t="s">
        <v>22</v>
      </c>
      <c r="J15" s="47" t="s">
        <v>93</v>
      </c>
      <c r="K15" s="47" t="s">
        <v>22</v>
      </c>
      <c r="L15" s="53" t="s">
        <v>22</v>
      </c>
      <c r="M15" s="47" t="s">
        <v>92</v>
      </c>
      <c r="N15" s="47" t="s">
        <v>22</v>
      </c>
      <c r="O15" s="53" t="s">
        <v>94</v>
      </c>
      <c r="P15" s="47" t="s">
        <v>96</v>
      </c>
      <c r="Q15" s="47" t="s">
        <v>97</v>
      </c>
      <c r="R15" s="126" t="s">
        <v>91</v>
      </c>
      <c r="S15" s="146"/>
      <c r="T15" s="152"/>
    </row>
    <row r="16" spans="1:20" ht="36" customHeight="1">
      <c r="A16" s="14" t="s">
        <v>82</v>
      </c>
      <c r="B16" s="31"/>
      <c r="C16" s="47" t="s">
        <v>98</v>
      </c>
      <c r="D16" s="53" t="s">
        <v>98</v>
      </c>
      <c r="E16" s="47" t="s">
        <v>98</v>
      </c>
      <c r="F16" s="53" t="s">
        <v>22</v>
      </c>
      <c r="G16" s="47" t="s">
        <v>98</v>
      </c>
      <c r="H16" s="53" t="s">
        <v>97</v>
      </c>
      <c r="I16" s="47" t="s">
        <v>22</v>
      </c>
      <c r="J16" s="47" t="s">
        <v>22</v>
      </c>
      <c r="K16" s="47" t="s">
        <v>22</v>
      </c>
      <c r="L16" s="53" t="s">
        <v>91</v>
      </c>
      <c r="M16" s="47" t="s">
        <v>22</v>
      </c>
      <c r="N16" s="47" t="s">
        <v>22</v>
      </c>
      <c r="O16" s="53" t="s">
        <v>29</v>
      </c>
      <c r="P16" s="47" t="s">
        <v>22</v>
      </c>
      <c r="Q16" s="47" t="s">
        <v>98</v>
      </c>
      <c r="R16" s="126" t="s">
        <v>22</v>
      </c>
      <c r="S16" s="146"/>
      <c r="T16" s="152"/>
    </row>
    <row r="17" spans="1:20" ht="36" customHeight="1">
      <c r="A17" s="14" t="s">
        <v>84</v>
      </c>
      <c r="B17" s="31"/>
      <c r="C17" s="47" t="s">
        <v>99</v>
      </c>
      <c r="D17" s="53" t="s">
        <v>99</v>
      </c>
      <c r="E17" s="47" t="s">
        <v>99</v>
      </c>
      <c r="F17" s="53" t="s">
        <v>22</v>
      </c>
      <c r="G17" s="47" t="s">
        <v>99</v>
      </c>
      <c r="H17" s="53" t="s">
        <v>98</v>
      </c>
      <c r="I17" s="47" t="s">
        <v>22</v>
      </c>
      <c r="J17" s="47" t="s">
        <v>22</v>
      </c>
      <c r="K17" s="47" t="s">
        <v>22</v>
      </c>
      <c r="L17" s="53" t="s">
        <v>22</v>
      </c>
      <c r="M17" s="47" t="s">
        <v>22</v>
      </c>
      <c r="N17" s="47" t="s">
        <v>22</v>
      </c>
      <c r="O17" s="53" t="s">
        <v>95</v>
      </c>
      <c r="P17" s="47" t="s">
        <v>97</v>
      </c>
      <c r="Q17" s="47" t="s">
        <v>99</v>
      </c>
      <c r="R17" s="126" t="s">
        <v>22</v>
      </c>
      <c r="S17" s="146"/>
      <c r="T17" s="152"/>
    </row>
    <row r="18" spans="1:20" ht="36" customHeight="1">
      <c r="A18" s="14" t="s">
        <v>6</v>
      </c>
      <c r="B18" s="31"/>
      <c r="C18" s="47" t="s">
        <v>100</v>
      </c>
      <c r="D18" s="53" t="s">
        <v>100</v>
      </c>
      <c r="E18" s="47" t="s">
        <v>100</v>
      </c>
      <c r="F18" s="53" t="s">
        <v>95</v>
      </c>
      <c r="G18" s="47" t="s">
        <v>100</v>
      </c>
      <c r="H18" s="53" t="s">
        <v>99</v>
      </c>
      <c r="I18" s="47" t="s">
        <v>22</v>
      </c>
      <c r="J18" s="47" t="s">
        <v>22</v>
      </c>
      <c r="K18" s="47" t="s">
        <v>22</v>
      </c>
      <c r="L18" s="53" t="s">
        <v>22</v>
      </c>
      <c r="M18" s="47" t="s">
        <v>22</v>
      </c>
      <c r="N18" s="47" t="s">
        <v>22</v>
      </c>
      <c r="O18" s="53" t="s">
        <v>96</v>
      </c>
      <c r="P18" s="47" t="s">
        <v>98</v>
      </c>
      <c r="Q18" s="47" t="s">
        <v>100</v>
      </c>
      <c r="R18" s="126" t="s">
        <v>22</v>
      </c>
      <c r="S18" s="146"/>
      <c r="T18" s="152"/>
    </row>
    <row r="19" spans="1:20" ht="36" customHeight="1">
      <c r="A19" s="14" t="s">
        <v>54</v>
      </c>
      <c r="B19" s="31"/>
      <c r="C19" s="47" t="s">
        <v>101</v>
      </c>
      <c r="D19" s="53" t="s">
        <v>101</v>
      </c>
      <c r="E19" s="47" t="s">
        <v>101</v>
      </c>
      <c r="F19" s="53" t="s">
        <v>96</v>
      </c>
      <c r="G19" s="47" t="s">
        <v>101</v>
      </c>
      <c r="H19" s="53" t="s">
        <v>100</v>
      </c>
      <c r="I19" s="47" t="s">
        <v>22</v>
      </c>
      <c r="J19" s="47" t="s">
        <v>22</v>
      </c>
      <c r="K19" s="47" t="s">
        <v>22</v>
      </c>
      <c r="L19" s="53" t="s">
        <v>22</v>
      </c>
      <c r="M19" s="47" t="s">
        <v>22</v>
      </c>
      <c r="N19" s="47" t="s">
        <v>22</v>
      </c>
      <c r="O19" s="53" t="s">
        <v>97</v>
      </c>
      <c r="P19" s="47" t="s">
        <v>22</v>
      </c>
      <c r="Q19" s="47" t="s">
        <v>101</v>
      </c>
      <c r="R19" s="126" t="s">
        <v>91</v>
      </c>
      <c r="S19" s="146"/>
      <c r="T19" s="152"/>
    </row>
    <row r="20" spans="1:20" ht="36" customHeight="1">
      <c r="A20" s="15" t="s">
        <v>86</v>
      </c>
      <c r="B20" s="31"/>
      <c r="C20" s="47" t="s">
        <v>102</v>
      </c>
      <c r="D20" s="53" t="s">
        <v>102</v>
      </c>
      <c r="E20" s="47" t="s">
        <v>102</v>
      </c>
      <c r="F20" s="53" t="s">
        <v>97</v>
      </c>
      <c r="G20" s="47" t="s">
        <v>102</v>
      </c>
      <c r="H20" s="53" t="s">
        <v>101</v>
      </c>
      <c r="I20" s="47" t="s">
        <v>22</v>
      </c>
      <c r="J20" s="47" t="s">
        <v>94</v>
      </c>
      <c r="K20" s="47" t="s">
        <v>22</v>
      </c>
      <c r="L20" s="53" t="s">
        <v>22</v>
      </c>
      <c r="M20" s="47" t="s">
        <v>93</v>
      </c>
      <c r="N20" s="47" t="s">
        <v>22</v>
      </c>
      <c r="O20" s="53" t="s">
        <v>98</v>
      </c>
      <c r="P20" s="47" t="s">
        <v>99</v>
      </c>
      <c r="Q20" s="47" t="s">
        <v>102</v>
      </c>
      <c r="R20" s="126" t="s">
        <v>22</v>
      </c>
      <c r="S20" s="146"/>
      <c r="T20" s="152"/>
    </row>
    <row r="21" spans="1:20" ht="36" customHeight="1">
      <c r="A21" s="15" t="s">
        <v>87</v>
      </c>
      <c r="B21" s="31"/>
      <c r="C21" s="47" t="s">
        <v>103</v>
      </c>
      <c r="D21" s="53" t="s">
        <v>103</v>
      </c>
      <c r="E21" s="47" t="s">
        <v>22</v>
      </c>
      <c r="F21" s="53" t="s">
        <v>22</v>
      </c>
      <c r="G21" s="47" t="s">
        <v>103</v>
      </c>
      <c r="H21" s="53" t="s">
        <v>102</v>
      </c>
      <c r="I21" s="47" t="s">
        <v>22</v>
      </c>
      <c r="J21" s="47" t="s">
        <v>22</v>
      </c>
      <c r="K21" s="47" t="s">
        <v>22</v>
      </c>
      <c r="L21" s="53" t="s">
        <v>22</v>
      </c>
      <c r="M21" s="47" t="s">
        <v>22</v>
      </c>
      <c r="N21" s="47" t="s">
        <v>22</v>
      </c>
      <c r="O21" s="53" t="s">
        <v>99</v>
      </c>
      <c r="P21" s="47" t="s">
        <v>100</v>
      </c>
      <c r="Q21" s="47" t="s">
        <v>103</v>
      </c>
      <c r="R21" s="126" t="s">
        <v>22</v>
      </c>
      <c r="S21" s="146"/>
      <c r="T21" s="152"/>
    </row>
    <row r="22" spans="1:20" ht="36" customHeight="1">
      <c r="A22" s="15" t="s">
        <v>88</v>
      </c>
      <c r="B22" s="31"/>
      <c r="C22" s="47" t="s">
        <v>104</v>
      </c>
      <c r="D22" s="53" t="s">
        <v>22</v>
      </c>
      <c r="E22" s="47" t="s">
        <v>22</v>
      </c>
      <c r="F22" s="53" t="s">
        <v>22</v>
      </c>
      <c r="G22" s="47" t="s">
        <v>104</v>
      </c>
      <c r="H22" s="53" t="s">
        <v>103</v>
      </c>
      <c r="I22" s="47" t="s">
        <v>22</v>
      </c>
      <c r="J22" s="47" t="s">
        <v>22</v>
      </c>
      <c r="K22" s="47" t="s">
        <v>22</v>
      </c>
      <c r="L22" s="53" t="s">
        <v>22</v>
      </c>
      <c r="M22" s="47" t="s">
        <v>22</v>
      </c>
      <c r="N22" s="47" t="s">
        <v>22</v>
      </c>
      <c r="O22" s="53" t="s">
        <v>100</v>
      </c>
      <c r="P22" s="47" t="s">
        <v>101</v>
      </c>
      <c r="Q22" s="47" t="s">
        <v>104</v>
      </c>
      <c r="R22" s="126" t="s">
        <v>22</v>
      </c>
      <c r="S22" s="146"/>
      <c r="T22" s="152"/>
    </row>
    <row r="23" spans="1:20" ht="36" customHeight="1">
      <c r="A23" s="15" t="s">
        <v>89</v>
      </c>
      <c r="B23" s="31"/>
      <c r="C23" s="47" t="s">
        <v>22</v>
      </c>
      <c r="D23" s="53" t="s">
        <v>22</v>
      </c>
      <c r="E23" s="47" t="s">
        <v>22</v>
      </c>
      <c r="F23" s="53" t="s">
        <v>22</v>
      </c>
      <c r="G23" s="47" t="s">
        <v>22</v>
      </c>
      <c r="H23" s="53" t="s">
        <v>22</v>
      </c>
      <c r="I23" s="47" t="s">
        <v>22</v>
      </c>
      <c r="J23" s="47" t="s">
        <v>22</v>
      </c>
      <c r="K23" s="47" t="s">
        <v>22</v>
      </c>
      <c r="L23" s="53" t="s">
        <v>22</v>
      </c>
      <c r="M23" s="47" t="s">
        <v>22</v>
      </c>
      <c r="N23" s="47" t="s">
        <v>22</v>
      </c>
      <c r="O23" s="53" t="s">
        <v>101</v>
      </c>
      <c r="P23" s="47" t="s">
        <v>22</v>
      </c>
      <c r="Q23" s="47" t="s">
        <v>22</v>
      </c>
      <c r="R23" s="126" t="s">
        <v>22</v>
      </c>
      <c r="S23" s="146"/>
      <c r="T23" s="152"/>
    </row>
    <row r="24" spans="1:20" ht="36" customHeight="1">
      <c r="A24" s="15" t="s">
        <v>90</v>
      </c>
      <c r="B24" s="31"/>
      <c r="C24" s="47" t="s">
        <v>22</v>
      </c>
      <c r="D24" s="53" t="s">
        <v>22</v>
      </c>
      <c r="E24" s="47" t="s">
        <v>22</v>
      </c>
      <c r="F24" s="53" t="s">
        <v>22</v>
      </c>
      <c r="G24" s="47" t="s">
        <v>22</v>
      </c>
      <c r="H24" s="53" t="s">
        <v>22</v>
      </c>
      <c r="I24" s="47" t="s">
        <v>22</v>
      </c>
      <c r="J24" s="47" t="s">
        <v>22</v>
      </c>
      <c r="K24" s="47" t="s">
        <v>22</v>
      </c>
      <c r="L24" s="53" t="s">
        <v>22</v>
      </c>
      <c r="M24" s="47" t="s">
        <v>22</v>
      </c>
      <c r="N24" s="47" t="s">
        <v>22</v>
      </c>
      <c r="O24" s="53" t="s">
        <v>102</v>
      </c>
      <c r="P24" s="47" t="s">
        <v>22</v>
      </c>
      <c r="Q24" s="47" t="s">
        <v>22</v>
      </c>
      <c r="R24" s="126" t="s">
        <v>22</v>
      </c>
      <c r="S24" s="146"/>
      <c r="T24" s="152"/>
    </row>
    <row r="25" spans="1:20" ht="73.5" customHeight="1">
      <c r="A25" s="16" t="s">
        <v>40</v>
      </c>
      <c r="B25" s="32"/>
      <c r="C25" s="48" t="s">
        <v>105</v>
      </c>
      <c r="D25" s="60" t="s">
        <v>107</v>
      </c>
      <c r="E25" s="48" t="s">
        <v>108</v>
      </c>
      <c r="F25" s="60" t="s">
        <v>109</v>
      </c>
      <c r="G25" s="48" t="s">
        <v>105</v>
      </c>
      <c r="H25" s="60" t="s">
        <v>107</v>
      </c>
      <c r="I25" s="48"/>
      <c r="J25" s="48" t="s">
        <v>110</v>
      </c>
      <c r="K25" s="83"/>
      <c r="L25" s="60"/>
      <c r="M25" s="48" t="s">
        <v>111</v>
      </c>
      <c r="N25" s="83"/>
      <c r="O25" s="60" t="s">
        <v>112</v>
      </c>
      <c r="P25" s="48" t="s">
        <v>23</v>
      </c>
      <c r="Q25" s="83" t="s">
        <v>113</v>
      </c>
      <c r="R25" s="127" t="s">
        <v>91</v>
      </c>
      <c r="S25" s="146"/>
      <c r="T25" s="152"/>
    </row>
    <row r="26" spans="1:20" ht="45" customHeight="1">
      <c r="A26" s="17" t="s">
        <v>136</v>
      </c>
      <c r="B26" s="30"/>
      <c r="C26" s="49">
        <v>14632</v>
      </c>
      <c r="D26" s="54">
        <v>2132</v>
      </c>
      <c r="E26" s="49">
        <v>23732</v>
      </c>
      <c r="F26" s="54">
        <v>2185</v>
      </c>
      <c r="G26" s="49">
        <v>4094</v>
      </c>
      <c r="H26" s="54">
        <v>5342</v>
      </c>
      <c r="I26" s="49" t="s">
        <v>22</v>
      </c>
      <c r="J26" s="49">
        <v>2880</v>
      </c>
      <c r="K26" s="49" t="s">
        <v>22</v>
      </c>
      <c r="L26" s="54">
        <v>18</v>
      </c>
      <c r="M26" s="49">
        <v>292</v>
      </c>
      <c r="N26" s="49" t="s">
        <v>22</v>
      </c>
      <c r="O26" s="54">
        <v>2956</v>
      </c>
      <c r="P26" s="49">
        <v>814</v>
      </c>
      <c r="Q26" s="49">
        <v>198</v>
      </c>
      <c r="R26" s="128">
        <v>305</v>
      </c>
      <c r="S26" s="147"/>
      <c r="T26" s="152"/>
    </row>
    <row r="27" spans="1:20" s="1" customFormat="1" ht="91.5" customHeight="1">
      <c r="A27" s="18" t="s">
        <v>122</v>
      </c>
      <c r="B27" s="33" t="s">
        <v>31</v>
      </c>
      <c r="C27" s="50">
        <v>11418</v>
      </c>
      <c r="D27" s="50" t="s">
        <v>22</v>
      </c>
      <c r="E27" s="50" t="s">
        <v>22</v>
      </c>
      <c r="F27" s="50">
        <v>335</v>
      </c>
      <c r="G27" s="50">
        <v>469</v>
      </c>
      <c r="H27" s="50">
        <v>3190</v>
      </c>
      <c r="I27" s="50" t="s">
        <v>22</v>
      </c>
      <c r="J27" s="50">
        <v>1078</v>
      </c>
      <c r="K27" s="50" t="s">
        <v>22</v>
      </c>
      <c r="L27" s="50" t="s">
        <v>22</v>
      </c>
      <c r="M27" s="50">
        <v>50</v>
      </c>
      <c r="N27" s="50" t="s">
        <v>22</v>
      </c>
      <c r="O27" s="50" t="s">
        <v>22</v>
      </c>
      <c r="P27" s="50">
        <v>583</v>
      </c>
      <c r="Q27" s="50">
        <v>427</v>
      </c>
      <c r="R27" s="129">
        <v>242</v>
      </c>
      <c r="S27" s="147"/>
      <c r="T27" s="152"/>
    </row>
    <row r="28" spans="1:20" s="1" customFormat="1" ht="74.25" customHeight="1">
      <c r="A28" s="11" t="s">
        <v>30</v>
      </c>
      <c r="B28" s="30"/>
      <c r="C28" s="51">
        <v>1299</v>
      </c>
      <c r="D28" s="51">
        <v>156</v>
      </c>
      <c r="E28" s="51">
        <v>259</v>
      </c>
      <c r="F28" s="51">
        <v>211</v>
      </c>
      <c r="G28" s="51">
        <v>93</v>
      </c>
      <c r="H28" s="51">
        <v>495</v>
      </c>
      <c r="I28" s="51" t="s">
        <v>22</v>
      </c>
      <c r="J28" s="51">
        <v>621</v>
      </c>
      <c r="K28" s="51" t="s">
        <v>22</v>
      </c>
      <c r="L28" s="51" t="s">
        <v>22</v>
      </c>
      <c r="M28" s="51">
        <v>166</v>
      </c>
      <c r="N28" s="51" t="s">
        <v>22</v>
      </c>
      <c r="O28" s="51" t="s">
        <v>22</v>
      </c>
      <c r="P28" s="51">
        <v>1924</v>
      </c>
      <c r="Q28" s="51">
        <v>330</v>
      </c>
      <c r="R28" s="128" t="s">
        <v>22</v>
      </c>
      <c r="S28" s="147"/>
      <c r="T28" s="152"/>
    </row>
    <row r="29" spans="1:20" ht="49.5" customHeight="1">
      <c r="A29" s="19" t="s">
        <v>33</v>
      </c>
      <c r="B29" s="34" t="s">
        <v>35</v>
      </c>
      <c r="C29" s="49">
        <v>31833</v>
      </c>
      <c r="D29" s="49">
        <v>391</v>
      </c>
      <c r="E29" s="49">
        <v>678</v>
      </c>
      <c r="F29" s="64" t="s">
        <v>123</v>
      </c>
      <c r="G29" s="49">
        <v>1837</v>
      </c>
      <c r="H29" s="49">
        <v>5115</v>
      </c>
      <c r="I29" s="49">
        <v>665</v>
      </c>
      <c r="J29" s="49">
        <v>1188</v>
      </c>
      <c r="K29" s="49">
        <v>5115</v>
      </c>
      <c r="L29" s="49" t="s">
        <v>22</v>
      </c>
      <c r="M29" s="64" t="s">
        <v>123</v>
      </c>
      <c r="N29" s="49" t="s">
        <v>22</v>
      </c>
      <c r="O29" s="49">
        <v>578</v>
      </c>
      <c r="P29" s="64" t="s">
        <v>123</v>
      </c>
      <c r="Q29" s="64" t="s">
        <v>123</v>
      </c>
      <c r="R29" s="130" t="s">
        <v>22</v>
      </c>
      <c r="S29" s="147"/>
      <c r="T29" s="152"/>
    </row>
    <row r="30" spans="1:20" s="1" customFormat="1" ht="18.75" customHeight="1">
      <c r="A30" s="20" t="s">
        <v>34</v>
      </c>
      <c r="B30" s="35" t="s">
        <v>36</v>
      </c>
      <c r="C30" s="52">
        <v>2124</v>
      </c>
      <c r="D30" s="52">
        <v>152</v>
      </c>
      <c r="E30" s="52" t="s">
        <v>22</v>
      </c>
      <c r="F30" s="52">
        <v>294</v>
      </c>
      <c r="G30" s="52">
        <v>93</v>
      </c>
      <c r="H30" s="52">
        <v>247</v>
      </c>
      <c r="I30" s="52" t="s">
        <v>22</v>
      </c>
      <c r="J30" s="52">
        <v>746</v>
      </c>
      <c r="K30" s="52" t="s">
        <v>22</v>
      </c>
      <c r="L30" s="52" t="s">
        <v>22</v>
      </c>
      <c r="M30" s="52" t="s">
        <v>22</v>
      </c>
      <c r="N30" s="52" t="s">
        <v>22</v>
      </c>
      <c r="O30" s="52" t="s">
        <v>22</v>
      </c>
      <c r="P30" s="52">
        <v>316</v>
      </c>
      <c r="Q30" s="52" t="s">
        <v>22</v>
      </c>
      <c r="R30" s="131" t="s">
        <v>22</v>
      </c>
      <c r="S30" s="147"/>
      <c r="T30" s="152"/>
    </row>
    <row r="31" spans="1:20" ht="18.75" customHeight="1">
      <c r="A31" s="10" t="s">
        <v>67</v>
      </c>
      <c r="B31" s="33" t="s">
        <v>106</v>
      </c>
      <c r="C31" s="44">
        <f>2889+220+60+150+300+748</f>
        <v>4367</v>
      </c>
      <c r="D31" s="44">
        <f>4356</f>
        <v>4356</v>
      </c>
      <c r="E31" s="50" t="s">
        <v>22</v>
      </c>
      <c r="F31" s="44">
        <v>3300</v>
      </c>
      <c r="G31" s="44">
        <v>3371</v>
      </c>
      <c r="H31" s="44">
        <v>16730</v>
      </c>
      <c r="I31" s="50" t="s">
        <v>22</v>
      </c>
      <c r="J31" s="78">
        <v>1149</v>
      </c>
      <c r="K31" s="84" t="s">
        <v>68</v>
      </c>
      <c r="L31" s="50" t="s">
        <v>69</v>
      </c>
      <c r="M31" s="44">
        <f>286+140+317+49+627</f>
        <v>1419</v>
      </c>
      <c r="N31" s="44"/>
      <c r="O31" s="44">
        <f>4369+113</f>
        <v>4482</v>
      </c>
      <c r="P31" s="44">
        <f>3000</f>
        <v>3000</v>
      </c>
      <c r="Q31" s="50" t="str">
        <v>※１</v>
      </c>
      <c r="R31" s="132">
        <v>16356</v>
      </c>
      <c r="T31" s="152"/>
    </row>
    <row r="32" spans="1:20" ht="18.75" customHeight="1">
      <c r="A32" s="16" t="s">
        <v>66</v>
      </c>
      <c r="B32" s="32"/>
      <c r="C32" s="49"/>
      <c r="D32" s="49"/>
      <c r="E32" s="55" t="s">
        <v>22</v>
      </c>
      <c r="F32" s="49"/>
      <c r="G32" s="49"/>
      <c r="H32" s="49"/>
      <c r="I32" s="55" t="s">
        <v>22</v>
      </c>
      <c r="J32" s="79"/>
      <c r="K32" s="85"/>
      <c r="L32" s="55" t="s">
        <v>22</v>
      </c>
      <c r="M32" s="49"/>
      <c r="N32" s="49"/>
      <c r="O32" s="49"/>
      <c r="P32" s="49"/>
      <c r="Q32" s="55" t="s">
        <v>22</v>
      </c>
      <c r="R32" s="133"/>
      <c r="T32" s="152"/>
    </row>
    <row r="33" spans="1:20" ht="18.75" customHeight="1">
      <c r="A33" s="16" t="s">
        <v>65</v>
      </c>
      <c r="B33" s="32"/>
      <c r="C33" s="49"/>
      <c r="D33" s="49"/>
      <c r="E33" s="55" t="s">
        <v>22</v>
      </c>
      <c r="F33" s="49"/>
      <c r="G33" s="49"/>
      <c r="H33" s="49"/>
      <c r="I33" s="55" t="s">
        <v>22</v>
      </c>
      <c r="J33" s="79"/>
      <c r="K33" s="85"/>
      <c r="L33" s="55" t="s">
        <v>22</v>
      </c>
      <c r="M33" s="49"/>
      <c r="N33" s="49"/>
      <c r="O33" s="49"/>
      <c r="P33" s="49"/>
      <c r="Q33" s="55" t="s">
        <v>22</v>
      </c>
      <c r="R33" s="133"/>
      <c r="T33" s="152"/>
    </row>
    <row r="34" spans="1:20" ht="18.75" customHeight="1">
      <c r="A34" s="16" t="s">
        <v>32</v>
      </c>
      <c r="B34" s="32"/>
      <c r="C34" s="49"/>
      <c r="D34" s="49"/>
      <c r="E34" s="55" t="s">
        <v>22</v>
      </c>
      <c r="F34" s="49"/>
      <c r="G34" s="49"/>
      <c r="H34" s="49"/>
      <c r="I34" s="55" t="s">
        <v>22</v>
      </c>
      <c r="J34" s="79"/>
      <c r="K34" s="85"/>
      <c r="L34" s="55" t="str">
        <v>※１</v>
      </c>
      <c r="M34" s="49"/>
      <c r="N34" s="49"/>
      <c r="O34" s="49"/>
      <c r="P34" s="49"/>
      <c r="Q34" s="55" t="str">
        <v>※１</v>
      </c>
      <c r="R34" s="133"/>
      <c r="T34" s="152"/>
    </row>
    <row r="35" spans="1:20" ht="18.75" customHeight="1">
      <c r="A35" s="16" t="s">
        <v>51</v>
      </c>
      <c r="B35" s="32"/>
      <c r="C35" s="49"/>
      <c r="D35" s="49"/>
      <c r="E35" s="55" t="s">
        <v>22</v>
      </c>
      <c r="F35" s="49"/>
      <c r="G35" s="49"/>
      <c r="H35" s="49"/>
      <c r="I35" s="55" t="s">
        <v>22</v>
      </c>
      <c r="J35" s="79"/>
      <c r="K35" s="85"/>
      <c r="L35" s="55" t="s">
        <v>22</v>
      </c>
      <c r="M35" s="49"/>
      <c r="N35" s="49"/>
      <c r="O35" s="49"/>
      <c r="P35" s="49"/>
      <c r="Q35" s="55" t="s">
        <v>22</v>
      </c>
      <c r="R35" s="133"/>
      <c r="T35" s="152"/>
    </row>
    <row r="36" spans="1:20" ht="18.75" customHeight="1">
      <c r="A36" s="16" t="s">
        <v>64</v>
      </c>
      <c r="B36" s="32"/>
      <c r="C36" s="49"/>
      <c r="D36" s="49"/>
      <c r="E36" s="55" t="s">
        <v>22</v>
      </c>
      <c r="F36" s="49"/>
      <c r="G36" s="49"/>
      <c r="H36" s="49"/>
      <c r="I36" s="55" t="s">
        <v>22</v>
      </c>
      <c r="J36" s="79"/>
      <c r="K36" s="85"/>
      <c r="L36" s="55" t="s">
        <v>22</v>
      </c>
      <c r="M36" s="49"/>
      <c r="N36" s="49"/>
      <c r="O36" s="49"/>
      <c r="P36" s="49"/>
      <c r="Q36" s="55" t="s">
        <v>22</v>
      </c>
      <c r="R36" s="133"/>
      <c r="S36" s="147"/>
      <c r="T36" s="152"/>
    </row>
    <row r="37" spans="1:20" ht="18.75" customHeight="1">
      <c r="A37" s="16" t="s">
        <v>63</v>
      </c>
      <c r="B37" s="32"/>
      <c r="C37" s="49"/>
      <c r="D37" s="49"/>
      <c r="E37" s="55" t="s">
        <v>22</v>
      </c>
      <c r="F37" s="49"/>
      <c r="G37" s="49"/>
      <c r="H37" s="49"/>
      <c r="I37" s="55" t="s">
        <v>22</v>
      </c>
      <c r="J37" s="79"/>
      <c r="K37" s="85"/>
      <c r="L37" s="55" t="str">
        <v>※１</v>
      </c>
      <c r="M37" s="49"/>
      <c r="N37" s="49"/>
      <c r="O37" s="49"/>
      <c r="P37" s="49"/>
      <c r="Q37" s="55" t="str">
        <v>※１</v>
      </c>
      <c r="R37" s="133"/>
      <c r="T37" s="152"/>
    </row>
    <row r="38" spans="1:20" ht="18.75" customHeight="1">
      <c r="A38" s="16" t="s">
        <v>61</v>
      </c>
      <c r="B38" s="32"/>
      <c r="C38" s="49"/>
      <c r="D38" s="49"/>
      <c r="E38" s="55" t="s">
        <v>22</v>
      </c>
      <c r="F38" s="49"/>
      <c r="G38" s="49"/>
      <c r="H38" s="49"/>
      <c r="I38" s="55" t="s">
        <v>22</v>
      </c>
      <c r="J38" s="79"/>
      <c r="K38" s="85"/>
      <c r="L38" s="55" t="str">
        <v>※１</v>
      </c>
      <c r="M38" s="49"/>
      <c r="N38" s="49"/>
      <c r="O38" s="49"/>
      <c r="P38" s="49"/>
      <c r="Q38" s="55" t="str">
        <v>※１</v>
      </c>
      <c r="R38" s="133"/>
      <c r="T38" s="152"/>
    </row>
    <row r="39" spans="1:20" ht="18.75" customHeight="1">
      <c r="A39" s="16" t="s">
        <v>57</v>
      </c>
      <c r="B39" s="32"/>
      <c r="C39" s="49"/>
      <c r="D39" s="49"/>
      <c r="E39" s="55" t="s">
        <v>22</v>
      </c>
      <c r="F39" s="49"/>
      <c r="G39" s="49"/>
      <c r="H39" s="49"/>
      <c r="I39" s="55" t="s">
        <v>22</v>
      </c>
      <c r="J39" s="79"/>
      <c r="K39" s="85"/>
      <c r="L39" s="55" t="s">
        <v>22</v>
      </c>
      <c r="M39" s="49"/>
      <c r="N39" s="49"/>
      <c r="O39" s="49"/>
      <c r="P39" s="49"/>
      <c r="Q39" s="55" t="s">
        <v>22</v>
      </c>
      <c r="R39" s="133"/>
      <c r="T39" s="152"/>
    </row>
    <row r="40" spans="1:20" ht="18.75" customHeight="1">
      <c r="A40" s="16" t="s">
        <v>3</v>
      </c>
      <c r="B40" s="32"/>
      <c r="C40" s="49"/>
      <c r="D40" s="49"/>
      <c r="E40" s="55" t="s">
        <v>22</v>
      </c>
      <c r="F40" s="49"/>
      <c r="G40" s="49"/>
      <c r="H40" s="49"/>
      <c r="I40" s="55" t="s">
        <v>22</v>
      </c>
      <c r="J40" s="79"/>
      <c r="K40" s="85"/>
      <c r="L40" s="55" t="str">
        <v>※１</v>
      </c>
      <c r="M40" s="49"/>
      <c r="N40" s="49"/>
      <c r="O40" s="49"/>
      <c r="P40" s="49"/>
      <c r="Q40" s="55" t="str">
        <v>※１</v>
      </c>
      <c r="R40" s="133"/>
      <c r="T40" s="152"/>
    </row>
    <row r="41" spans="1:20" ht="18.75" customHeight="1">
      <c r="A41" s="16" t="s">
        <v>9</v>
      </c>
      <c r="B41" s="32"/>
      <c r="C41" s="49"/>
      <c r="D41" s="49"/>
      <c r="E41" s="55" t="s">
        <v>22</v>
      </c>
      <c r="F41" s="49"/>
      <c r="G41" s="49"/>
      <c r="H41" s="49"/>
      <c r="I41" s="55" t="s">
        <v>22</v>
      </c>
      <c r="J41" s="79"/>
      <c r="K41" s="85"/>
      <c r="L41" s="55" t="s">
        <v>22</v>
      </c>
      <c r="M41" s="49"/>
      <c r="N41" s="49"/>
      <c r="O41" s="49"/>
      <c r="P41" s="49"/>
      <c r="Q41" s="55" t="s">
        <v>22</v>
      </c>
      <c r="R41" s="133"/>
      <c r="T41" s="152"/>
    </row>
    <row r="42" spans="1:20" ht="18.75" customHeight="1">
      <c r="A42" s="16" t="s">
        <v>17</v>
      </c>
      <c r="B42" s="32"/>
      <c r="C42" s="53"/>
      <c r="D42" s="53"/>
      <c r="E42" s="55" t="s">
        <v>22</v>
      </c>
      <c r="F42" s="49"/>
      <c r="G42" s="49"/>
      <c r="H42" s="53"/>
      <c r="I42" s="55" t="s">
        <v>22</v>
      </c>
      <c r="J42" s="80"/>
      <c r="K42" s="85"/>
      <c r="L42" s="55" t="s">
        <v>22</v>
      </c>
      <c r="M42" s="53"/>
      <c r="N42" s="49"/>
      <c r="O42" s="49"/>
      <c r="P42" s="53"/>
      <c r="Q42" s="55" t="s">
        <v>22</v>
      </c>
      <c r="R42" s="133"/>
      <c r="T42" s="152"/>
    </row>
    <row r="43" spans="1:20" ht="18.75" customHeight="1">
      <c r="A43" s="16" t="s">
        <v>46</v>
      </c>
      <c r="B43" s="32"/>
      <c r="C43" s="53" t="s">
        <v>22</v>
      </c>
      <c r="D43" s="53" t="s">
        <v>22</v>
      </c>
      <c r="E43" s="55" t="s">
        <v>22</v>
      </c>
      <c r="F43" s="53"/>
      <c r="G43" s="53"/>
      <c r="H43" s="55" t="s">
        <v>22</v>
      </c>
      <c r="I43" s="55" t="s">
        <v>22</v>
      </c>
      <c r="J43" s="53" t="s">
        <v>22</v>
      </c>
      <c r="K43" s="85"/>
      <c r="L43" s="53" t="s">
        <v>22</v>
      </c>
      <c r="M43" s="53" t="s">
        <v>22</v>
      </c>
      <c r="N43" s="49">
        <v>803</v>
      </c>
      <c r="O43" s="53"/>
      <c r="P43" s="53">
        <v>275</v>
      </c>
      <c r="Q43" s="55" t="s">
        <v>22</v>
      </c>
      <c r="R43" s="134"/>
      <c r="S43" s="147"/>
      <c r="T43" s="152"/>
    </row>
    <row r="44" spans="1:20" ht="18.75" customHeight="1">
      <c r="A44" s="16" t="s">
        <v>59</v>
      </c>
      <c r="B44" s="32"/>
      <c r="C44" s="54">
        <f>1903+150+374</f>
        <v>2427</v>
      </c>
      <c r="D44" s="54">
        <v>2541</v>
      </c>
      <c r="E44" s="55" t="s">
        <v>22</v>
      </c>
      <c r="F44" s="54">
        <v>2500</v>
      </c>
      <c r="G44" s="54">
        <v>1980</v>
      </c>
      <c r="H44" s="69">
        <v>10680</v>
      </c>
      <c r="I44" s="55" t="s">
        <v>22</v>
      </c>
      <c r="J44" s="54">
        <v>704</v>
      </c>
      <c r="K44" s="85"/>
      <c r="L44" s="55" t="str">
        <v>※１</v>
      </c>
      <c r="M44" s="54">
        <f>154+75+95+49+176</f>
        <v>549</v>
      </c>
      <c r="N44" s="57"/>
      <c r="O44" s="54">
        <f>1404+26</f>
        <v>1430</v>
      </c>
      <c r="P44" s="54">
        <v>2100</v>
      </c>
      <c r="Q44" s="55" t="str">
        <v>※１</v>
      </c>
      <c r="R44" s="135">
        <v>4107</v>
      </c>
      <c r="T44" s="152"/>
    </row>
    <row r="45" spans="1:20" ht="18.75" customHeight="1">
      <c r="A45" s="16" t="s">
        <v>58</v>
      </c>
      <c r="B45" s="32"/>
      <c r="C45" s="49"/>
      <c r="D45" s="49"/>
      <c r="E45" s="55" t="s">
        <v>22</v>
      </c>
      <c r="F45" s="49"/>
      <c r="G45" s="49"/>
      <c r="H45" s="69"/>
      <c r="I45" s="55" t="s">
        <v>22</v>
      </c>
      <c r="J45" s="49"/>
      <c r="K45" s="85"/>
      <c r="L45" s="55" t="s">
        <v>22</v>
      </c>
      <c r="M45" s="49"/>
      <c r="N45" s="49"/>
      <c r="O45" s="49"/>
      <c r="P45" s="49"/>
      <c r="Q45" s="55" t="s">
        <v>22</v>
      </c>
      <c r="R45" s="136"/>
      <c r="T45" s="152"/>
    </row>
    <row r="46" spans="1:20" ht="18.75" customHeight="1">
      <c r="A46" s="16" t="s">
        <v>56</v>
      </c>
      <c r="B46" s="32"/>
      <c r="C46" s="49"/>
      <c r="D46" s="49"/>
      <c r="E46" s="55" t="s">
        <v>22</v>
      </c>
      <c r="F46" s="49"/>
      <c r="G46" s="49"/>
      <c r="H46" s="69"/>
      <c r="I46" s="55" t="s">
        <v>22</v>
      </c>
      <c r="J46" s="49"/>
      <c r="K46" s="85"/>
      <c r="L46" s="55" t="s">
        <v>22</v>
      </c>
      <c r="M46" s="49"/>
      <c r="N46" s="49"/>
      <c r="O46" s="49"/>
      <c r="P46" s="49"/>
      <c r="Q46" s="55" t="s">
        <v>22</v>
      </c>
      <c r="R46" s="136"/>
      <c r="T46" s="152"/>
    </row>
    <row r="47" spans="1:20" ht="18.75" customHeight="1">
      <c r="A47" s="16" t="s">
        <v>39</v>
      </c>
      <c r="B47" s="32"/>
      <c r="C47" s="49"/>
      <c r="D47" s="49"/>
      <c r="E47" s="55" t="s">
        <v>22</v>
      </c>
      <c r="F47" s="49"/>
      <c r="G47" s="49"/>
      <c r="H47" s="69"/>
      <c r="I47" s="55" t="s">
        <v>22</v>
      </c>
      <c r="J47" s="49"/>
      <c r="K47" s="85"/>
      <c r="L47" s="55" t="str">
        <v>※１</v>
      </c>
      <c r="M47" s="49"/>
      <c r="N47" s="49"/>
      <c r="O47" s="49"/>
      <c r="P47" s="49"/>
      <c r="Q47" s="55" t="str">
        <v>※１</v>
      </c>
      <c r="R47" s="136"/>
      <c r="S47" s="147"/>
      <c r="T47" s="152"/>
    </row>
    <row r="48" spans="1:20" ht="18.75" customHeight="1">
      <c r="A48" s="16" t="s">
        <v>10</v>
      </c>
      <c r="B48" s="32"/>
      <c r="C48" s="49"/>
      <c r="D48" s="49"/>
      <c r="E48" s="55" t="s">
        <v>22</v>
      </c>
      <c r="F48" s="49"/>
      <c r="G48" s="49"/>
      <c r="H48" s="69"/>
      <c r="I48" s="55" t="s">
        <v>22</v>
      </c>
      <c r="J48" s="49"/>
      <c r="K48" s="85"/>
      <c r="L48" s="55" t="str">
        <v>※１</v>
      </c>
      <c r="M48" s="49"/>
      <c r="N48" s="49"/>
      <c r="O48" s="49"/>
      <c r="P48" s="49"/>
      <c r="Q48" s="55" t="str">
        <v>※１</v>
      </c>
      <c r="R48" s="136"/>
      <c r="T48" s="152"/>
    </row>
    <row r="49" spans="1:20" ht="18.75" customHeight="1">
      <c r="A49" s="16" t="s">
        <v>55</v>
      </c>
      <c r="B49" s="32"/>
      <c r="C49" s="49"/>
      <c r="D49" s="49"/>
      <c r="E49" s="55" t="s">
        <v>22</v>
      </c>
      <c r="F49" s="49"/>
      <c r="G49" s="49"/>
      <c r="H49" s="69"/>
      <c r="I49" s="55" t="s">
        <v>22</v>
      </c>
      <c r="J49" s="49"/>
      <c r="K49" s="85"/>
      <c r="L49" s="55" t="str">
        <v>※１</v>
      </c>
      <c r="M49" s="49"/>
      <c r="N49" s="49"/>
      <c r="O49" s="49"/>
      <c r="P49" s="49"/>
      <c r="Q49" s="55" t="str">
        <v>※１</v>
      </c>
      <c r="R49" s="136"/>
      <c r="T49" s="152"/>
    </row>
    <row r="50" spans="1:20" ht="18.75" customHeight="1">
      <c r="A50" s="16" t="s">
        <v>44</v>
      </c>
      <c r="B50" s="32"/>
      <c r="C50" s="53"/>
      <c r="D50" s="53"/>
      <c r="E50" s="55" t="s">
        <v>22</v>
      </c>
      <c r="F50" s="49"/>
      <c r="G50" s="49"/>
      <c r="H50" s="69"/>
      <c r="I50" s="55" t="s">
        <v>22</v>
      </c>
      <c r="J50" s="53"/>
      <c r="K50" s="85"/>
      <c r="L50" s="55" t="s">
        <v>22</v>
      </c>
      <c r="M50" s="53"/>
      <c r="N50" s="53"/>
      <c r="O50" s="53"/>
      <c r="P50" s="53"/>
      <c r="Q50" s="55" t="s">
        <v>22</v>
      </c>
      <c r="R50" s="136"/>
      <c r="T50" s="152"/>
    </row>
    <row r="51" spans="1:20" ht="18.75" customHeight="1">
      <c r="A51" s="16" t="s">
        <v>0</v>
      </c>
      <c r="B51" s="32"/>
      <c r="C51" s="53" t="s">
        <v>22</v>
      </c>
      <c r="D51" s="53" t="s">
        <v>22</v>
      </c>
      <c r="E51" s="55" t="s">
        <v>22</v>
      </c>
      <c r="F51" s="53"/>
      <c r="G51" s="53"/>
      <c r="H51" s="55" t="s">
        <v>22</v>
      </c>
      <c r="I51" s="55" t="s">
        <v>22</v>
      </c>
      <c r="J51" s="55" t="s">
        <v>22</v>
      </c>
      <c r="K51" s="85"/>
      <c r="L51" s="55" t="s">
        <v>22</v>
      </c>
      <c r="M51" s="55" t="s">
        <v>22</v>
      </c>
      <c r="N51" s="55"/>
      <c r="O51" s="55" t="s">
        <v>22</v>
      </c>
      <c r="P51" s="55">
        <v>275</v>
      </c>
      <c r="Q51" s="55" t="s">
        <v>22</v>
      </c>
      <c r="R51" s="137"/>
      <c r="S51" s="147"/>
      <c r="T51" s="152"/>
    </row>
    <row r="52" spans="1:20" ht="55.5" customHeight="1">
      <c r="A52" s="16" t="s">
        <v>53</v>
      </c>
      <c r="B52" s="32"/>
      <c r="C52" s="55">
        <f>88</f>
        <v>88</v>
      </c>
      <c r="D52" s="55">
        <v>330</v>
      </c>
      <c r="E52" s="55" t="s">
        <v>22</v>
      </c>
      <c r="F52" s="55" t="s">
        <v>22</v>
      </c>
      <c r="G52" s="55">
        <v>66</v>
      </c>
      <c r="H52" s="55">
        <v>88</v>
      </c>
      <c r="I52" s="55" t="s">
        <v>22</v>
      </c>
      <c r="J52" s="55" t="s">
        <v>22</v>
      </c>
      <c r="K52" s="86"/>
      <c r="L52" s="55" t="s">
        <v>22</v>
      </c>
      <c r="M52" s="55" t="s">
        <v>22</v>
      </c>
      <c r="N52" s="55" t="s">
        <v>22</v>
      </c>
      <c r="O52" s="55">
        <f>149+10</f>
        <v>159</v>
      </c>
      <c r="P52" s="55">
        <v>100</v>
      </c>
      <c r="Q52" s="55">
        <v>8</v>
      </c>
      <c r="R52" s="138"/>
      <c r="S52" s="147"/>
      <c r="T52" s="152"/>
    </row>
    <row r="53" spans="1:20" ht="18.75" customHeight="1">
      <c r="A53" s="16" t="s">
        <v>52</v>
      </c>
      <c r="B53" s="32"/>
      <c r="C53" s="54">
        <f>2313+150+50</f>
        <v>2513</v>
      </c>
      <c r="D53" s="53" t="s">
        <v>22</v>
      </c>
      <c r="E53" s="55" t="s">
        <v>22</v>
      </c>
      <c r="F53" s="55" t="s">
        <v>22</v>
      </c>
      <c r="G53" s="53" t="s">
        <v>22</v>
      </c>
      <c r="H53" s="53" t="s">
        <v>22</v>
      </c>
      <c r="I53" s="53" t="s">
        <v>22</v>
      </c>
      <c r="J53" s="53" t="s">
        <v>22</v>
      </c>
      <c r="K53" s="53" t="s">
        <v>22</v>
      </c>
      <c r="L53" s="54">
        <f>546+72+72+109+128+80+73+88</f>
        <v>1168</v>
      </c>
      <c r="M53" s="54" t="s">
        <v>38</v>
      </c>
      <c r="N53" s="54"/>
      <c r="O53" s="54">
        <f>948+800+5</f>
        <v>1753</v>
      </c>
      <c r="P53" s="53" t="s">
        <v>22</v>
      </c>
      <c r="Q53" s="54">
        <v>568</v>
      </c>
      <c r="R53" s="135"/>
      <c r="T53" s="152"/>
    </row>
    <row r="54" spans="1:20" ht="18.75" customHeight="1">
      <c r="A54" s="16" t="s">
        <v>47</v>
      </c>
      <c r="B54" s="32"/>
      <c r="C54" s="49"/>
      <c r="D54" s="53" t="s">
        <v>22</v>
      </c>
      <c r="E54" s="55" t="s">
        <v>22</v>
      </c>
      <c r="F54" s="55" t="s">
        <v>22</v>
      </c>
      <c r="G54" s="53" t="s">
        <v>22</v>
      </c>
      <c r="H54" s="53" t="s">
        <v>22</v>
      </c>
      <c r="I54" s="53" t="s">
        <v>22</v>
      </c>
      <c r="J54" s="53" t="s">
        <v>22</v>
      </c>
      <c r="K54" s="53" t="s">
        <v>22</v>
      </c>
      <c r="L54" s="49"/>
      <c r="M54" s="49"/>
      <c r="N54" s="49"/>
      <c r="O54" s="49"/>
      <c r="P54" s="53" t="s">
        <v>22</v>
      </c>
      <c r="Q54" s="49"/>
      <c r="R54" s="139"/>
      <c r="T54" s="152"/>
    </row>
    <row r="55" spans="1:20" ht="18.75" customHeight="1">
      <c r="A55" s="16" t="s">
        <v>28</v>
      </c>
      <c r="B55" s="32"/>
      <c r="C55" s="49"/>
      <c r="D55" s="53" t="s">
        <v>22</v>
      </c>
      <c r="E55" s="55" t="s">
        <v>22</v>
      </c>
      <c r="F55" s="55" t="s">
        <v>22</v>
      </c>
      <c r="G55" s="53" t="s">
        <v>22</v>
      </c>
      <c r="H55" s="53" t="s">
        <v>22</v>
      </c>
      <c r="I55" s="53" t="s">
        <v>22</v>
      </c>
      <c r="J55" s="53" t="s">
        <v>22</v>
      </c>
      <c r="K55" s="53" t="s">
        <v>22</v>
      </c>
      <c r="L55" s="49"/>
      <c r="M55" s="49"/>
      <c r="N55" s="49" t="s">
        <v>22</v>
      </c>
      <c r="O55" s="49"/>
      <c r="P55" s="53" t="s">
        <v>22</v>
      </c>
      <c r="Q55" s="49"/>
      <c r="R55" s="139"/>
      <c r="S55" s="147"/>
      <c r="T55" s="152"/>
    </row>
    <row r="56" spans="1:20" ht="18.75" customHeight="1">
      <c r="A56" s="16" t="s">
        <v>50</v>
      </c>
      <c r="B56" s="32"/>
      <c r="C56" s="49"/>
      <c r="D56" s="53" t="s">
        <v>22</v>
      </c>
      <c r="E56" s="55" t="s">
        <v>22</v>
      </c>
      <c r="F56" s="55" t="s">
        <v>22</v>
      </c>
      <c r="G56" s="53" t="s">
        <v>22</v>
      </c>
      <c r="H56" s="53" t="s">
        <v>22</v>
      </c>
      <c r="I56" s="53" t="s">
        <v>22</v>
      </c>
      <c r="J56" s="53" t="s">
        <v>22</v>
      </c>
      <c r="K56" s="53" t="s">
        <v>22</v>
      </c>
      <c r="L56" s="49"/>
      <c r="M56" s="53"/>
      <c r="N56" s="49"/>
      <c r="O56" s="49"/>
      <c r="P56" s="53" t="s">
        <v>22</v>
      </c>
      <c r="Q56" s="49"/>
      <c r="R56" s="139"/>
      <c r="T56" s="152"/>
    </row>
    <row r="57" spans="1:20" ht="18.75" customHeight="1">
      <c r="A57" s="11" t="s">
        <v>26</v>
      </c>
      <c r="B57" s="30"/>
      <c r="C57" s="56"/>
      <c r="D57" s="51">
        <v>291</v>
      </c>
      <c r="E57" s="51" t="s">
        <v>22</v>
      </c>
      <c r="F57" s="51" t="s">
        <v>22</v>
      </c>
      <c r="G57" s="51">
        <v>27</v>
      </c>
      <c r="H57" s="56" t="s">
        <v>22</v>
      </c>
      <c r="I57" s="56" t="s">
        <v>22</v>
      </c>
      <c r="J57" s="56" t="s">
        <v>22</v>
      </c>
      <c r="K57" s="56" t="s">
        <v>22</v>
      </c>
      <c r="L57" s="56"/>
      <c r="M57" s="56" t="s">
        <v>22</v>
      </c>
      <c r="N57" s="56"/>
      <c r="O57" s="56"/>
      <c r="P57" s="56" t="s">
        <v>22</v>
      </c>
      <c r="Q57" s="56"/>
      <c r="R57" s="123"/>
      <c r="T57" s="152"/>
    </row>
    <row r="58" spans="1:20" s="1" customFormat="1" ht="45" customHeight="1">
      <c r="A58" s="20" t="s">
        <v>72</v>
      </c>
      <c r="B58" s="36" t="s">
        <v>120</v>
      </c>
      <c r="C58" s="52">
        <v>1876</v>
      </c>
      <c r="D58" s="52" t="s">
        <v>22</v>
      </c>
      <c r="E58" s="52" t="s">
        <v>22</v>
      </c>
      <c r="F58" s="52">
        <v>134</v>
      </c>
      <c r="G58" s="52">
        <v>155</v>
      </c>
      <c r="H58" s="52">
        <v>372</v>
      </c>
      <c r="I58" s="52">
        <v>149</v>
      </c>
      <c r="J58" s="52">
        <v>509</v>
      </c>
      <c r="K58" s="52" t="s">
        <v>22</v>
      </c>
      <c r="L58" s="52" t="s">
        <v>22</v>
      </c>
      <c r="M58" s="52">
        <v>63</v>
      </c>
      <c r="N58" s="52" t="s">
        <v>22</v>
      </c>
      <c r="O58" s="52" t="s">
        <v>22</v>
      </c>
      <c r="P58" s="52" t="s">
        <v>22</v>
      </c>
      <c r="Q58" s="52" t="s">
        <v>22</v>
      </c>
      <c r="R58" s="140"/>
      <c r="S58" s="147"/>
      <c r="T58" s="152"/>
    </row>
    <row r="59" spans="1:20" s="1" customFormat="1" ht="36" customHeight="1">
      <c r="A59" s="15" t="s">
        <v>119</v>
      </c>
      <c r="B59" s="29" t="s">
        <v>7</v>
      </c>
      <c r="C59" s="53">
        <v>3559</v>
      </c>
      <c r="D59" s="53" t="s">
        <v>22</v>
      </c>
      <c r="E59" s="53" t="s">
        <v>22</v>
      </c>
      <c r="F59" s="53">
        <v>134</v>
      </c>
      <c r="G59" s="53">
        <v>340</v>
      </c>
      <c r="H59" s="53">
        <v>372</v>
      </c>
      <c r="I59" s="53">
        <v>149</v>
      </c>
      <c r="J59" s="53"/>
      <c r="K59" s="53"/>
      <c r="L59" s="92">
        <v>2443</v>
      </c>
      <c r="M59" s="53">
        <v>63</v>
      </c>
      <c r="N59" s="53"/>
      <c r="O59" s="53">
        <v>195</v>
      </c>
      <c r="P59" s="54">
        <v>1052</v>
      </c>
      <c r="Q59" s="54">
        <v>514</v>
      </c>
      <c r="R59" s="139"/>
      <c r="S59" s="4"/>
      <c r="T59" s="152"/>
    </row>
    <row r="60" spans="1:20" ht="36" customHeight="1">
      <c r="A60" s="15" t="s">
        <v>85</v>
      </c>
      <c r="B60" s="31"/>
      <c r="C60" s="49">
        <v>8469</v>
      </c>
      <c r="D60" s="49" t="s">
        <v>22</v>
      </c>
      <c r="E60" s="53" t="s">
        <v>22</v>
      </c>
      <c r="F60" s="53" t="s">
        <v>22</v>
      </c>
      <c r="G60" s="53">
        <v>181</v>
      </c>
      <c r="H60" s="53">
        <v>315</v>
      </c>
      <c r="I60" s="53"/>
      <c r="J60" s="53"/>
      <c r="K60" s="53"/>
      <c r="L60" s="93"/>
      <c r="M60" s="53">
        <v>54</v>
      </c>
      <c r="N60" s="53"/>
      <c r="O60" s="53">
        <v>227</v>
      </c>
      <c r="P60" s="57"/>
      <c r="Q60" s="57"/>
      <c r="R60" s="136"/>
      <c r="T60" s="152"/>
    </row>
    <row r="61" spans="1:20" ht="36" customHeight="1">
      <c r="A61" s="15" t="s">
        <v>118</v>
      </c>
      <c r="B61" s="31"/>
      <c r="C61" s="57"/>
      <c r="D61" s="57"/>
      <c r="E61" s="53" t="s">
        <v>22</v>
      </c>
      <c r="F61" s="53">
        <v>155</v>
      </c>
      <c r="G61" s="53">
        <v>28</v>
      </c>
      <c r="H61" s="53">
        <v>324</v>
      </c>
      <c r="I61" s="53"/>
      <c r="J61" s="53"/>
      <c r="K61" s="53"/>
      <c r="L61" s="93"/>
      <c r="M61" s="53">
        <v>38</v>
      </c>
      <c r="N61" s="53"/>
      <c r="O61" s="67" t="s">
        <v>121</v>
      </c>
      <c r="P61" s="57"/>
      <c r="Q61" s="57"/>
      <c r="R61" s="136"/>
      <c r="T61" s="152"/>
    </row>
    <row r="62" spans="1:20" ht="36" customHeight="1">
      <c r="A62" s="15" t="s">
        <v>117</v>
      </c>
      <c r="B62" s="31"/>
      <c r="C62" s="57"/>
      <c r="D62" s="57"/>
      <c r="E62" s="53" t="s">
        <v>22</v>
      </c>
      <c r="F62" s="53"/>
      <c r="G62" s="67" t="s">
        <v>121</v>
      </c>
      <c r="H62" s="53"/>
      <c r="I62" s="53"/>
      <c r="J62" s="53"/>
      <c r="K62" s="53"/>
      <c r="L62" s="93"/>
      <c r="M62" s="53"/>
      <c r="N62" s="53"/>
      <c r="O62" s="53">
        <v>26</v>
      </c>
      <c r="P62" s="57"/>
      <c r="Q62" s="57"/>
      <c r="R62" s="136"/>
      <c r="T62" s="152"/>
    </row>
    <row r="63" spans="1:20" ht="36" customHeight="1">
      <c r="A63" s="15" t="s">
        <v>20</v>
      </c>
      <c r="B63" s="31"/>
      <c r="C63" s="57"/>
      <c r="D63" s="57"/>
      <c r="E63" s="53" t="s">
        <v>22</v>
      </c>
      <c r="F63" s="53"/>
      <c r="G63" s="67" t="s">
        <v>121</v>
      </c>
      <c r="H63" s="53">
        <v>357</v>
      </c>
      <c r="I63" s="53"/>
      <c r="J63" s="53"/>
      <c r="K63" s="53"/>
      <c r="L63" s="93"/>
      <c r="M63" s="53"/>
      <c r="N63" s="53"/>
      <c r="O63" s="67" t="s">
        <v>121</v>
      </c>
      <c r="P63" s="57"/>
      <c r="Q63" s="57"/>
      <c r="R63" s="124">
        <v>734</v>
      </c>
      <c r="S63" s="147"/>
      <c r="T63" s="152"/>
    </row>
    <row r="64" spans="1:20" ht="36" customHeight="1">
      <c r="A64" s="15" t="s">
        <v>73</v>
      </c>
      <c r="B64" s="31"/>
      <c r="C64" s="57"/>
      <c r="D64" s="57"/>
      <c r="E64" s="53" t="s">
        <v>22</v>
      </c>
      <c r="F64" s="53" t="s">
        <v>22</v>
      </c>
      <c r="G64" s="53">
        <v>20</v>
      </c>
      <c r="H64" s="53">
        <v>399</v>
      </c>
      <c r="I64" s="53"/>
      <c r="J64" s="53"/>
      <c r="K64" s="53"/>
      <c r="L64" s="93"/>
      <c r="M64" s="53"/>
      <c r="N64" s="53"/>
      <c r="O64" s="67" t="s">
        <v>121</v>
      </c>
      <c r="P64" s="57"/>
      <c r="Q64" s="57"/>
      <c r="R64" s="136"/>
      <c r="T64" s="152"/>
    </row>
    <row r="65" spans="1:20" ht="36" customHeight="1">
      <c r="A65" s="15" t="s">
        <v>116</v>
      </c>
      <c r="B65" s="31"/>
      <c r="C65" s="57"/>
      <c r="D65" s="57"/>
      <c r="E65" s="53" t="s">
        <v>22</v>
      </c>
      <c r="F65" s="53" t="s">
        <v>22</v>
      </c>
      <c r="G65" s="53">
        <v>17</v>
      </c>
      <c r="H65" s="53">
        <v>325</v>
      </c>
      <c r="I65" s="53"/>
      <c r="J65" s="53"/>
      <c r="K65" s="53"/>
      <c r="L65" s="93"/>
      <c r="M65" s="53">
        <v>38</v>
      </c>
      <c r="N65" s="53"/>
      <c r="O65" s="53">
        <v>101</v>
      </c>
      <c r="P65" s="57"/>
      <c r="Q65" s="57"/>
      <c r="R65" s="136"/>
      <c r="T65" s="152"/>
    </row>
    <row r="66" spans="1:20" ht="36" customHeight="1">
      <c r="A66" s="16" t="s">
        <v>115</v>
      </c>
      <c r="B66" s="31"/>
      <c r="C66" s="57"/>
      <c r="D66" s="57"/>
      <c r="E66" s="55" t="s">
        <v>22</v>
      </c>
      <c r="F66" s="55"/>
      <c r="G66" s="67" t="s">
        <v>121</v>
      </c>
      <c r="H66" s="55">
        <v>53</v>
      </c>
      <c r="I66" s="55"/>
      <c r="J66" s="55"/>
      <c r="K66" s="55"/>
      <c r="L66" s="93"/>
      <c r="M66" s="55"/>
      <c r="N66" s="55"/>
      <c r="O66" s="55">
        <v>453</v>
      </c>
      <c r="P66" s="57"/>
      <c r="Q66" s="57"/>
      <c r="R66" s="136"/>
      <c r="T66" s="152"/>
    </row>
    <row r="67" spans="1:20" ht="36" customHeight="1">
      <c r="A67" s="21" t="s">
        <v>60</v>
      </c>
      <c r="B67" s="31"/>
      <c r="C67" s="57"/>
      <c r="D67" s="57"/>
      <c r="E67" s="54" t="s">
        <v>22</v>
      </c>
      <c r="F67" s="54" t="s">
        <v>22</v>
      </c>
      <c r="G67" s="54">
        <v>20</v>
      </c>
      <c r="H67" s="54">
        <v>382</v>
      </c>
      <c r="I67" s="54"/>
      <c r="J67" s="54"/>
      <c r="K67" s="54"/>
      <c r="L67" s="93"/>
      <c r="M67" s="54"/>
      <c r="N67" s="54"/>
      <c r="O67" s="54">
        <v>41</v>
      </c>
      <c r="P67" s="57"/>
      <c r="Q67" s="57"/>
      <c r="R67" s="136"/>
      <c r="T67" s="152"/>
    </row>
    <row r="68" spans="1:20" s="1" customFormat="1" ht="36" customHeight="1">
      <c r="A68" s="16" t="s">
        <v>48</v>
      </c>
      <c r="B68" s="31"/>
      <c r="C68" s="55" t="s">
        <v>22</v>
      </c>
      <c r="D68" s="55" t="s">
        <v>22</v>
      </c>
      <c r="E68" s="55" t="s">
        <v>22</v>
      </c>
      <c r="F68" s="55"/>
      <c r="G68" s="55"/>
      <c r="H68" s="55"/>
      <c r="I68" s="55"/>
      <c r="J68" s="55"/>
      <c r="K68" s="55"/>
      <c r="L68" s="55"/>
      <c r="M68" s="55"/>
      <c r="N68" s="55"/>
      <c r="O68" s="55">
        <v>104</v>
      </c>
      <c r="P68" s="55"/>
      <c r="Q68" s="55"/>
      <c r="R68" s="138"/>
      <c r="S68" s="147"/>
      <c r="T68" s="152"/>
    </row>
    <row r="69" spans="1:20" s="1" customFormat="1" ht="36" customHeight="1">
      <c r="A69" s="16" t="s">
        <v>37</v>
      </c>
      <c r="B69" s="31"/>
      <c r="C69" s="55">
        <v>171</v>
      </c>
      <c r="D69" s="55" t="s">
        <v>22</v>
      </c>
      <c r="E69" s="55" t="s">
        <v>22</v>
      </c>
      <c r="F69" s="55"/>
      <c r="G69" s="55"/>
      <c r="H69" s="55"/>
      <c r="I69" s="55"/>
      <c r="J69" s="55"/>
      <c r="K69" s="55"/>
      <c r="L69" s="55"/>
      <c r="M69" s="55"/>
      <c r="N69" s="55"/>
      <c r="O69" s="55"/>
      <c r="P69" s="55"/>
      <c r="Q69" s="55"/>
      <c r="R69" s="138"/>
      <c r="S69" s="147"/>
      <c r="T69" s="152"/>
    </row>
    <row r="70" spans="1:20" s="1" customFormat="1" ht="42" customHeight="1">
      <c r="A70" s="16" t="s">
        <v>45</v>
      </c>
      <c r="B70" s="31"/>
      <c r="C70" s="55" t="s">
        <v>22</v>
      </c>
      <c r="D70" s="55" t="s">
        <v>22</v>
      </c>
      <c r="E70" s="55" t="s">
        <v>22</v>
      </c>
      <c r="F70" s="55">
        <v>155</v>
      </c>
      <c r="G70" s="55">
        <v>90</v>
      </c>
      <c r="H70" s="55">
        <v>404</v>
      </c>
      <c r="I70" s="55"/>
      <c r="J70" s="55"/>
      <c r="K70" s="55"/>
      <c r="L70" s="55"/>
      <c r="M70" s="55">
        <v>38</v>
      </c>
      <c r="N70" s="55"/>
      <c r="O70" s="55">
        <v>6</v>
      </c>
      <c r="P70" s="55"/>
      <c r="Q70" s="55">
        <v>106</v>
      </c>
      <c r="R70" s="135">
        <v>44</v>
      </c>
      <c r="S70" s="147"/>
      <c r="T70" s="152"/>
    </row>
    <row r="71" spans="1:20" s="1" customFormat="1" ht="36" customHeight="1">
      <c r="A71" s="11" t="s">
        <v>134</v>
      </c>
      <c r="B71" s="37"/>
      <c r="C71" s="51" t="s">
        <v>22</v>
      </c>
      <c r="D71" s="51" t="s">
        <v>22</v>
      </c>
      <c r="E71" s="51" t="s">
        <v>22</v>
      </c>
      <c r="F71" s="51"/>
      <c r="G71" s="51"/>
      <c r="H71" s="51"/>
      <c r="I71" s="51"/>
      <c r="J71" s="51"/>
      <c r="K71" s="51"/>
      <c r="L71" s="51"/>
      <c r="M71" s="51"/>
      <c r="N71" s="51"/>
      <c r="O71" s="51"/>
      <c r="P71" s="51"/>
      <c r="Q71" s="51"/>
      <c r="R71" s="128"/>
      <c r="S71" s="147"/>
      <c r="T71" s="152"/>
    </row>
    <row r="72" spans="1:20" ht="36" customHeight="1">
      <c r="A72" s="10" t="s">
        <v>15</v>
      </c>
      <c r="B72" s="33" t="s">
        <v>41</v>
      </c>
      <c r="C72" s="50">
        <v>523</v>
      </c>
      <c r="D72" s="50">
        <v>119</v>
      </c>
      <c r="E72" s="50" t="s">
        <v>22</v>
      </c>
      <c r="F72" s="50" t="s">
        <v>22</v>
      </c>
      <c r="G72" s="50">
        <v>80</v>
      </c>
      <c r="H72" s="50" t="s">
        <v>22</v>
      </c>
      <c r="I72" s="50" t="s">
        <v>22</v>
      </c>
      <c r="J72" s="50" t="s">
        <v>22</v>
      </c>
      <c r="K72" s="50" t="s">
        <v>22</v>
      </c>
      <c r="L72" s="50" t="s">
        <v>22</v>
      </c>
      <c r="M72" s="50" t="s">
        <v>22</v>
      </c>
      <c r="N72" s="50"/>
      <c r="O72" s="50">
        <v>118</v>
      </c>
      <c r="P72" s="50">
        <v>39</v>
      </c>
      <c r="Q72" s="50" t="s">
        <v>22</v>
      </c>
      <c r="R72" s="129">
        <v>183</v>
      </c>
      <c r="S72" s="147"/>
      <c r="T72" s="152"/>
    </row>
    <row r="73" spans="1:20" ht="36.75" customHeight="1">
      <c r="A73" s="11" t="s">
        <v>25</v>
      </c>
      <c r="B73" s="30"/>
      <c r="C73" s="51">
        <v>131</v>
      </c>
      <c r="D73" s="51">
        <v>154</v>
      </c>
      <c r="E73" s="51" t="s">
        <v>22</v>
      </c>
      <c r="F73" s="51" t="s">
        <v>22</v>
      </c>
      <c r="G73" s="51">
        <v>8</v>
      </c>
      <c r="H73" s="51">
        <v>304</v>
      </c>
      <c r="I73" s="51" t="s">
        <v>22</v>
      </c>
      <c r="J73" s="51" t="s">
        <v>22</v>
      </c>
      <c r="K73" s="51" t="s">
        <v>22</v>
      </c>
      <c r="L73" s="51" t="s">
        <v>22</v>
      </c>
      <c r="M73" s="51" t="s">
        <v>22</v>
      </c>
      <c r="N73" s="51"/>
      <c r="O73" s="51">
        <v>131</v>
      </c>
      <c r="P73" s="51">
        <v>34</v>
      </c>
      <c r="Q73" s="51" t="s">
        <v>22</v>
      </c>
      <c r="R73" s="128">
        <v>339</v>
      </c>
      <c r="S73" s="147"/>
      <c r="T73" s="152"/>
    </row>
    <row r="74" spans="1:20" s="1" customFormat="1" ht="36" customHeight="1">
      <c r="A74" s="10" t="s">
        <v>42</v>
      </c>
      <c r="B74" s="33" t="s">
        <v>43</v>
      </c>
      <c r="C74" s="50">
        <v>383</v>
      </c>
      <c r="D74" s="50">
        <v>150</v>
      </c>
      <c r="E74" s="50" t="s">
        <v>22</v>
      </c>
      <c r="F74" s="50">
        <v>165</v>
      </c>
      <c r="G74" s="50">
        <v>141</v>
      </c>
      <c r="H74" s="50" t="s">
        <v>22</v>
      </c>
      <c r="I74" s="50" t="s">
        <v>22</v>
      </c>
      <c r="J74" s="50" t="s">
        <v>22</v>
      </c>
      <c r="K74" s="50" t="s">
        <v>22</v>
      </c>
      <c r="L74" s="50" t="s">
        <v>22</v>
      </c>
      <c r="M74" s="50">
        <v>72</v>
      </c>
      <c r="N74" s="50"/>
      <c r="O74" s="50">
        <v>126</v>
      </c>
      <c r="P74" s="50">
        <v>637</v>
      </c>
      <c r="Q74" s="50">
        <v>55</v>
      </c>
      <c r="R74" s="129"/>
      <c r="S74" s="147"/>
      <c r="T74" s="152"/>
    </row>
    <row r="75" spans="1:20" s="1" customFormat="1" ht="36" customHeight="1">
      <c r="A75" s="11" t="s">
        <v>8</v>
      </c>
      <c r="B75" s="30"/>
      <c r="C75" s="51">
        <v>396</v>
      </c>
      <c r="D75" s="51">
        <v>150</v>
      </c>
      <c r="E75" s="51" t="s">
        <v>22</v>
      </c>
      <c r="F75" s="51">
        <v>198</v>
      </c>
      <c r="G75" s="51">
        <v>157</v>
      </c>
      <c r="H75" s="51" t="s">
        <v>22</v>
      </c>
      <c r="I75" s="51" t="s">
        <v>22</v>
      </c>
      <c r="J75" s="51">
        <v>581</v>
      </c>
      <c r="K75" s="51" t="s">
        <v>22</v>
      </c>
      <c r="L75" s="51" t="s">
        <v>22</v>
      </c>
      <c r="M75" s="51">
        <v>77</v>
      </c>
      <c r="N75" s="51"/>
      <c r="O75" s="51" t="s">
        <v>22</v>
      </c>
      <c r="P75" s="51">
        <v>75</v>
      </c>
      <c r="Q75" s="51">
        <v>59</v>
      </c>
      <c r="R75" s="128"/>
      <c r="S75" s="147"/>
      <c r="T75" s="152"/>
    </row>
    <row r="76" spans="1:20" s="1" customFormat="1" ht="37.5" customHeight="1">
      <c r="A76" s="22" t="s">
        <v>71</v>
      </c>
      <c r="B76" s="36" t="s">
        <v>137</v>
      </c>
      <c r="C76" s="52"/>
      <c r="D76" s="52"/>
      <c r="E76" s="52"/>
      <c r="F76" s="52">
        <v>293</v>
      </c>
      <c r="G76" s="52"/>
      <c r="H76" s="52"/>
      <c r="I76" s="52"/>
      <c r="J76" s="52"/>
      <c r="K76" s="52"/>
      <c r="L76" s="52"/>
      <c r="M76" s="52"/>
      <c r="N76" s="52"/>
      <c r="O76" s="52"/>
      <c r="P76" s="52"/>
      <c r="Q76" s="52"/>
      <c r="R76" s="140"/>
      <c r="S76" s="147"/>
      <c r="T76" s="152"/>
    </row>
    <row r="77" spans="1:20" s="1" customFormat="1" ht="37.5" customHeight="1">
      <c r="A77" s="23" t="s">
        <v>13</v>
      </c>
      <c r="B77" s="38"/>
      <c r="C77" s="58">
        <f t="shared" ref="C77:R77" si="0">SUM(C5:C76)</f>
        <v>100924</v>
      </c>
      <c r="D77" s="50">
        <f t="shared" si="0"/>
        <v>21658</v>
      </c>
      <c r="E77" s="50">
        <f t="shared" si="0"/>
        <v>34098</v>
      </c>
      <c r="F77" s="50">
        <f t="shared" si="0"/>
        <v>10059</v>
      </c>
      <c r="G77" s="50">
        <f t="shared" si="0"/>
        <v>13812</v>
      </c>
      <c r="H77" s="50">
        <f t="shared" si="0"/>
        <v>47243</v>
      </c>
      <c r="I77" s="50">
        <f t="shared" si="0"/>
        <v>1755</v>
      </c>
      <c r="J77" s="50">
        <f t="shared" si="0"/>
        <v>9456</v>
      </c>
      <c r="K77" s="50">
        <f t="shared" si="0"/>
        <v>15810</v>
      </c>
      <c r="L77" s="50">
        <f t="shared" si="0"/>
        <v>3629</v>
      </c>
      <c r="M77" s="44">
        <f t="shared" si="0"/>
        <v>3304</v>
      </c>
      <c r="N77" s="44">
        <f t="shared" si="0"/>
        <v>803</v>
      </c>
      <c r="O77" s="44">
        <f t="shared" si="0"/>
        <v>13675</v>
      </c>
      <c r="P77" s="44">
        <f t="shared" si="0"/>
        <v>12983</v>
      </c>
      <c r="Q77" s="44">
        <f t="shared" si="0"/>
        <v>2406</v>
      </c>
      <c r="R77" s="122">
        <f t="shared" si="0"/>
        <v>22310</v>
      </c>
      <c r="S77" s="147">
        <f>SUM(C77:R77)</f>
        <v>313925</v>
      </c>
      <c r="T77" s="152"/>
    </row>
    <row r="78" spans="1:20" ht="36" customHeight="1">
      <c r="A78" s="15"/>
      <c r="B78" s="39"/>
      <c r="C78" s="53"/>
      <c r="D78" s="53"/>
      <c r="E78" s="53"/>
      <c r="F78" s="53"/>
      <c r="G78" s="53"/>
      <c r="H78" s="70"/>
      <c r="I78" s="73"/>
      <c r="J78" s="74"/>
      <c r="K78" s="75"/>
      <c r="L78" s="94"/>
      <c r="M78" s="99" t="s">
        <v>133</v>
      </c>
      <c r="N78" s="103"/>
      <c r="O78" s="106"/>
      <c r="P78" s="111">
        <f>S77</f>
        <v>313925</v>
      </c>
      <c r="Q78" s="115"/>
      <c r="R78" s="141" t="s">
        <v>16</v>
      </c>
      <c r="S78" s="148"/>
      <c r="T78" s="152"/>
    </row>
    <row r="79" spans="1:20" ht="36" customHeight="1">
      <c r="A79" s="15"/>
      <c r="B79" s="39"/>
      <c r="C79" s="53"/>
      <c r="D79" s="53"/>
      <c r="E79" s="53"/>
      <c r="F79" s="53"/>
      <c r="G79" s="53"/>
      <c r="H79" s="70"/>
      <c r="I79" s="74"/>
      <c r="J79" s="74"/>
      <c r="K79" s="87"/>
      <c r="L79" s="95"/>
      <c r="M79" s="99" t="s">
        <v>18</v>
      </c>
      <c r="N79" s="103"/>
      <c r="O79" s="107"/>
      <c r="P79" s="111">
        <v>57540</v>
      </c>
      <c r="Q79" s="116"/>
      <c r="R79" s="141" t="s">
        <v>16</v>
      </c>
      <c r="T79" s="152"/>
    </row>
    <row r="80" spans="1:20" ht="36" customHeight="1">
      <c r="A80" s="15"/>
      <c r="B80" s="39"/>
      <c r="C80" s="53"/>
      <c r="D80" s="53"/>
      <c r="E80" s="53"/>
      <c r="F80" s="53"/>
      <c r="G80" s="53"/>
      <c r="H80" s="70"/>
      <c r="I80" s="75"/>
      <c r="J80" s="81"/>
      <c r="K80" s="73"/>
      <c r="L80" s="96"/>
      <c r="M80" s="99" t="s">
        <v>135</v>
      </c>
      <c r="N80" s="103"/>
      <c r="O80" s="107"/>
      <c r="P80" s="111">
        <f>SUM(P78:Q79)</f>
        <v>371465</v>
      </c>
      <c r="Q80" s="116"/>
      <c r="R80" s="141" t="s">
        <v>16</v>
      </c>
      <c r="T80" s="153"/>
    </row>
    <row r="81" spans="1:20" ht="36" customHeight="1">
      <c r="A81" s="19"/>
      <c r="B81" s="34"/>
      <c r="C81" s="49"/>
      <c r="D81" s="49"/>
      <c r="E81" s="49"/>
      <c r="F81" s="49"/>
      <c r="G81" s="49"/>
      <c r="H81" s="71"/>
      <c r="I81" s="76"/>
      <c r="J81" s="82"/>
      <c r="K81" s="88"/>
      <c r="L81" s="97"/>
      <c r="M81" s="100"/>
      <c r="N81" s="104"/>
      <c r="O81" s="108"/>
      <c r="P81" s="112"/>
      <c r="Q81" s="117"/>
      <c r="R81" s="141"/>
      <c r="T81" s="154"/>
    </row>
    <row r="82" spans="1:20" ht="36" customHeight="1">
      <c r="A82" s="24"/>
      <c r="B82" s="40"/>
      <c r="C82" s="59"/>
      <c r="D82" s="59"/>
      <c r="E82" s="59"/>
      <c r="F82" s="59"/>
      <c r="G82" s="59"/>
      <c r="H82" s="72"/>
      <c r="I82" s="77"/>
      <c r="J82" s="77"/>
      <c r="K82" s="89"/>
      <c r="L82" s="98"/>
      <c r="M82" s="101"/>
      <c r="N82" s="105"/>
      <c r="O82" s="109"/>
      <c r="P82" s="113"/>
      <c r="Q82" s="118"/>
      <c r="R82" s="142"/>
      <c r="S82" s="149"/>
    </row>
    <row r="83" spans="1:20" ht="18.75" customHeight="1">
      <c r="A83" s="25"/>
      <c r="S83" s="150"/>
      <c r="T83" s="154"/>
    </row>
    <row r="84" spans="1:20" ht="18.75" customHeight="1"/>
    <row r="85" spans="1:20" ht="18.75" customHeight="1"/>
    <row r="86" spans="1:20" ht="18.75" customHeight="1">
      <c r="O86" s="110"/>
      <c r="P86" s="114"/>
      <c r="Q86" s="114"/>
    </row>
    <row r="87" spans="1:20" ht="18.75" customHeight="1"/>
    <row r="88" spans="1:20" ht="18.75" customHeight="1"/>
    <row r="89" spans="1:20" ht="18.75" customHeight="1"/>
    <row r="90" spans="1:20" ht="18.75" customHeight="1"/>
    <row r="91" spans="1:20" ht="18.75" customHeight="1"/>
    <row r="92" spans="1:20" ht="18.75" customHeight="1"/>
    <row r="93" spans="1:20" ht="18.75" customHeight="1"/>
    <row r="94" spans="1:20" ht="18.75" customHeight="1"/>
    <row r="95" spans="1:20" ht="18.75" customHeight="1"/>
    <row r="96" spans="1:20" ht="18.75" customHeight="1"/>
    <row r="97" ht="18.75" customHeight="1"/>
    <row r="98" ht="18.75" customHeight="1"/>
    <row r="99" ht="18.75" customHeight="1"/>
    <row r="100" ht="18.75" customHeight="1"/>
    <row r="101" ht="18.75" customHeight="1"/>
    <row r="102" ht="18.75" customHeight="1"/>
    <row r="103" ht="18.75" customHeight="1"/>
    <row r="104" ht="18.75" customHeight="1"/>
    <row r="105" ht="18.75" customHeight="1"/>
    <row r="106" ht="18.75" customHeight="1"/>
    <row r="107" ht="18.75" customHeight="1"/>
    <row r="108" ht="18.75" customHeight="1"/>
    <row r="109" ht="18.75" customHeight="1"/>
    <row r="110" ht="18.75" customHeight="1"/>
    <row r="111" ht="18.75" customHeight="1"/>
    <row r="112" ht="18.75" customHeight="1"/>
    <row r="113" ht="18.75" customHeight="1"/>
    <row r="114" ht="18.75" customHeight="1"/>
    <row r="115" ht="18.75" customHeight="1"/>
    <row r="116" ht="18.75" customHeight="1"/>
    <row r="117" ht="18.75" customHeight="1"/>
    <row r="118" ht="18.75" customHeight="1"/>
    <row r="119" ht="18.75" customHeight="1"/>
    <row r="120" ht="18.75" customHeight="1"/>
    <row r="121" ht="18.75" customHeight="1"/>
    <row r="122" ht="18.75" customHeight="1"/>
    <row r="123" ht="18.75" customHeight="1"/>
    <row r="124" ht="18.75" customHeight="1"/>
    <row r="125" ht="18.75" customHeight="1"/>
    <row r="126" ht="18.75" customHeight="1"/>
    <row r="127" ht="18.75" customHeight="1"/>
    <row r="128" ht="18.75" customHeight="1"/>
    <row r="129" ht="18.75" customHeight="1"/>
    <row r="130" ht="18.75" customHeight="1"/>
    <row r="131" ht="18.75" customHeight="1"/>
    <row r="132" ht="18.75" customHeight="1"/>
    <row r="133" ht="18.75" customHeight="1"/>
    <row r="134" ht="18.75" customHeight="1"/>
    <row r="135" ht="18.75" customHeight="1"/>
    <row r="136" ht="18.75" customHeight="1"/>
    <row r="137" ht="18.75" customHeight="1"/>
    <row r="138" ht="18.75" customHeight="1"/>
    <row r="139" ht="18.75" customHeight="1"/>
    <row r="140" ht="18.75" customHeight="1"/>
    <row r="141" ht="18.75" customHeight="1"/>
    <row r="142" ht="18.75" customHeight="1"/>
    <row r="143" ht="18.75" customHeight="1"/>
    <row r="144" ht="18.75" customHeight="1"/>
    <row r="145" ht="18.75" customHeight="1"/>
    <row r="146" ht="18.75" customHeight="1"/>
    <row r="147" ht="18.75" customHeight="1"/>
    <row r="148" ht="18.75" customHeight="1"/>
    <row r="149" ht="18.75" customHeight="1"/>
    <row r="150" ht="18.75" customHeight="1"/>
    <row r="151" ht="18.75" customHeight="1"/>
    <row r="152" ht="18.75" customHeight="1"/>
    <row r="153" ht="18.75" customHeight="1"/>
    <row r="154" ht="18.75" customHeight="1"/>
    <row r="155" ht="18.75" customHeight="1"/>
    <row r="156" ht="18.75" customHeight="1"/>
    <row r="157" ht="18.75" customHeight="1"/>
    <row r="158" ht="18.75" customHeight="1"/>
    <row r="159" ht="18.75" customHeight="1"/>
    <row r="160" ht="18.75" customHeight="1"/>
    <row r="161" ht="18.75" customHeight="1"/>
    <row r="162" ht="18.75" customHeight="1"/>
    <row r="163" ht="18.75" customHeight="1"/>
    <row r="164" ht="18.75" customHeight="1"/>
    <row r="165" ht="18.75" customHeight="1"/>
    <row r="166" ht="18.75" customHeight="1"/>
    <row r="167" ht="18.75" customHeight="1"/>
    <row r="168" ht="18.75" customHeight="1"/>
    <row r="169" ht="18.75" customHeight="1"/>
    <row r="170" ht="18.75" customHeight="1"/>
    <row r="171" ht="18.75" customHeight="1"/>
    <row r="172" ht="18.75" customHeight="1"/>
    <row r="173" ht="18.75" customHeight="1"/>
    <row r="174" ht="18.75" customHeight="1"/>
    <row r="175" ht="18.75" customHeight="1"/>
    <row r="176" ht="18.75" customHeight="1"/>
    <row r="177" ht="18.75" customHeight="1"/>
    <row r="178" ht="18.75" customHeight="1"/>
    <row r="179" ht="18.75" customHeight="1"/>
    <row r="180" ht="18.75" customHeight="1"/>
    <row r="181" ht="18.75" customHeight="1"/>
    <row r="182" ht="18.75" customHeight="1"/>
    <row r="183" ht="18.75" customHeight="1"/>
  </sheetData>
  <mergeCells count="80">
    <mergeCell ref="M78:O78"/>
    <mergeCell ref="P78:Q78"/>
    <mergeCell ref="M79:O79"/>
    <mergeCell ref="P79:Q79"/>
    <mergeCell ref="M80:O80"/>
    <mergeCell ref="P80:Q80"/>
    <mergeCell ref="M81:O81"/>
    <mergeCell ref="P81:Q81"/>
    <mergeCell ref="M82:O82"/>
    <mergeCell ref="P82:Q82"/>
    <mergeCell ref="O86:Q86"/>
    <mergeCell ref="A3:A4"/>
    <mergeCell ref="F3:L4"/>
    <mergeCell ref="B5:B6"/>
    <mergeCell ref="C5:C6"/>
    <mergeCell ref="E5:E6"/>
    <mergeCell ref="G5:G6"/>
    <mergeCell ref="I5:I6"/>
    <mergeCell ref="J5:J6"/>
    <mergeCell ref="K5:K6"/>
    <mergeCell ref="M5:M6"/>
    <mergeCell ref="P5:P6"/>
    <mergeCell ref="Q5:Q6"/>
    <mergeCell ref="R5:R6"/>
    <mergeCell ref="S5:S6"/>
    <mergeCell ref="A7:A8"/>
    <mergeCell ref="C7:C8"/>
    <mergeCell ref="D7:D8"/>
    <mergeCell ref="E7:E8"/>
    <mergeCell ref="F7:F8"/>
    <mergeCell ref="G7:G8"/>
    <mergeCell ref="H7:H8"/>
    <mergeCell ref="I7:I8"/>
    <mergeCell ref="J7:J8"/>
    <mergeCell ref="K7:K8"/>
    <mergeCell ref="L7:L8"/>
    <mergeCell ref="M7:M8"/>
    <mergeCell ref="N7:N8"/>
    <mergeCell ref="O7:O8"/>
    <mergeCell ref="P7:P8"/>
    <mergeCell ref="Q7:Q8"/>
    <mergeCell ref="R7:R8"/>
    <mergeCell ref="B27:B28"/>
    <mergeCell ref="N43:N44"/>
    <mergeCell ref="C53:C57"/>
    <mergeCell ref="L53:L57"/>
    <mergeCell ref="M53:M56"/>
    <mergeCell ref="O53:O57"/>
    <mergeCell ref="Q53:Q57"/>
    <mergeCell ref="B72:B73"/>
    <mergeCell ref="B74:B75"/>
    <mergeCell ref="B7:B24"/>
    <mergeCell ref="B31:B57"/>
    <mergeCell ref="C31:C42"/>
    <mergeCell ref="D31:D42"/>
    <mergeCell ref="F31:F43"/>
    <mergeCell ref="G31:G43"/>
    <mergeCell ref="H31:H42"/>
    <mergeCell ref="J31:J42"/>
    <mergeCell ref="K31:K52"/>
    <mergeCell ref="M31:M42"/>
    <mergeCell ref="O31:O43"/>
    <mergeCell ref="P31:P42"/>
    <mergeCell ref="R31:R43"/>
    <mergeCell ref="C44:C50"/>
    <mergeCell ref="D44:D50"/>
    <mergeCell ref="F44:F51"/>
    <mergeCell ref="G44:G51"/>
    <mergeCell ref="H44:H50"/>
    <mergeCell ref="J44:J50"/>
    <mergeCell ref="M44:M50"/>
    <mergeCell ref="O44:O50"/>
    <mergeCell ref="P44:P50"/>
    <mergeCell ref="R44:R51"/>
    <mergeCell ref="B59:B71"/>
    <mergeCell ref="L59:L67"/>
    <mergeCell ref="P59:P67"/>
    <mergeCell ref="Q59:Q67"/>
    <mergeCell ref="C60:C67"/>
    <mergeCell ref="D60:D67"/>
  </mergeCells>
  <phoneticPr fontId="1" type="Hiragana"/>
  <pageMargins left="0.89685039370078745" right="0.50314960629921257" top="0.75" bottom="0.75" header="0.3" footer="0.3"/>
  <pageSetup paperSize="8" scale="63" fitToWidth="1" fitToHeight="1" orientation="portrait" usePrinterDefaults="1" r:id="rId1"/>
  <rowBreaks count="1" manualBreakCount="1">
    <brk id="57" max="17" man="1"/>
  </rowBreaks>
  <colBreaks count="1" manualBreakCount="1">
    <brk id="18" max="35" man="1"/>
  </colBreaks>
  <legacy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予算額集計表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Administrator</dc:creator>
  <cp:lastModifiedBy>Administrator</cp:lastModifiedBy>
  <dcterms:created xsi:type="dcterms:W3CDTF">2025-08-26T04:19:10Z</dcterms:created>
  <dcterms:modified xsi:type="dcterms:W3CDTF">2026-07-01T06:49:44Z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3.1.10.0</vt:lpwstr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2026-07-01T06:49:44Z</vt:filetime>
  </property>
</Properties>
</file>