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4gCoDrywqnVMvkDinAuL+Arq22ZKt3Bbh7QT5duGsK/gy7gqW54eBmCiDilKpSTAZ3lD+OblTLBgPWKdxrLbg==" workbookSaltValue="c2tml8xw5QlrZz3lZqqRX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<sst xmlns="http://schemas.openxmlformats.org/spreadsheetml/2006/main" xmlns:r="http://schemas.openxmlformats.org/officeDocument/2006/relationships" count="112" uniqueCount="112">
  <si>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</si>
  <si>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</si>
  <si>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</si>
  <si>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</si>
  <si>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</si>
  <si>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</si>
  <si>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</si>
  <si>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管理者の情報</t>
    <rPh sb="0" eb="3">
      <t>カンリシャ</t>
    </rPh>
    <rPh sb="4" eb="6">
      <t>ジョウホウ</t>
    </rPh>
    <phoneticPr fontId="1"/>
  </si>
  <si>
    <t>業種CD</t>
    <rPh sb="0" eb="2">
      <t>ギョウシュ</t>
    </rPh>
    <phoneticPr fontId="1"/>
  </si>
  <si>
    <t>事業CD</t>
    <rPh sb="0" eb="2">
      <t>ジギョウ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</si>
  <si>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</si>
  <si>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</si>
  <si>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</si>
  <si>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</si>
  <si>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</si>
  <si>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</si>
  <si>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</si>
  <si>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</si>
  <si>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</si>
  <si>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</si>
  <si>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</si>
  <si>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</si>
  <si>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</si>
  <si>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</si>
  <si>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</si>
  <si>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</si>
  <si>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</si>
  <si>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</si>
  <si>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</si>
  <si>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</si>
  <si>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</si>
  <si>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</si>
  <si>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</si>
  <si>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</si>
  <si>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</si>
  <si>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</si>
  <si>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</si>
  <si>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</si>
  <si>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</si>
  <si>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</si>
  <si>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</si>
  <si>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</si>
  <si>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</si>
  <si>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</si>
  <si>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</si>
  <si>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</si>
  <si>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</si>
  <si>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</si>
  <si>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</si>
  <si>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</si>
  <si>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</si>
  <si>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</si>
  <si>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</si>
  <si>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</si>
  <si>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</si>
  <si>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</si>
  <si>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</si>
  <si>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</si>
  <si>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</si>
  <si>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</si>
  <si>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</si>
  <si>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</si>
  <si>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</si>
  <si>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</si>
  <si>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</si>
  <si>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</si>
  <si>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</si>
  <si>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</si>
  <si>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</si>
  <si>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</si>
  <si>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</si>
  <si>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</si>
  <si>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</si>
  <si>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</si>
  <si>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</si>
  <si>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</si>
  <si>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</si>
  <si>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</si>
  <si>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</si>
  <si>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</si>
  <si>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</si>
  <si>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</si>
  <si>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</si>
  <si>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</si>
  <si>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</si>
  <si>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</si>
  <si>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</si>
  <si>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</si>
  <si>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</si>
  <si>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</si>
  <si>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</si>
  <si>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</si>
  <si>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</si>
  <si>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</si>
  <si>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飯能市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</si>
  <si>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</si>
  <si>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</si>
  <si>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</si>
  <si>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</si>
  <si>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</si>
  <si>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</si>
  <si>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</si>
  <si>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</si>
  <si>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</si>
  <si>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</si>
  <si>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</si>
  <si>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</si>
  <si>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</si>
  <si>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</si>
  <si>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①有形固定資産減価償却率は上昇傾向にあり、類似団体平均と比較して高い数値を示している。施設や管路の老朽化が進んでいるため計画的に更新を行う必要がある。
②管路経年化率は類似団体平均と比較して高い数値を示している。1970年代から1980年代にかけて布設した管路の法定耐用年数が経過したことにより数値が上昇していることから、管路の更新を継続して行う必要がある。
③管路更新率は、類似団体平均と比較して低い数値を示しており、将来にわたって安定した給水を行うためには、法定耐用年数を経過した管路等を計画的に更新していく必要がある。</t>
    <rPh sb="1" eb="7">
      <t>ユウケイコテイシサン</t>
    </rPh>
    <rPh sb="7" eb="9">
      <t>ゲンカ</t>
    </rPh>
    <rPh sb="9" eb="11">
      <t>ショウキャク</t>
    </rPh>
    <rPh sb="11" eb="12">
      <t>リツ</t>
    </rPh>
    <rPh sb="13" eb="15">
      <t>ジョウショウ</t>
    </rPh>
    <rPh sb="15" eb="17">
      <t>ケイコウ</t>
    </rPh>
    <rPh sb="21" eb="23">
      <t>ルイジ</t>
    </rPh>
    <rPh sb="23" eb="25">
      <t>ダンタイ</t>
    </rPh>
    <rPh sb="25" eb="27">
      <t>ヘイキン</t>
    </rPh>
    <rPh sb="28" eb="30">
      <t>ヒカク</t>
    </rPh>
    <rPh sb="32" eb="33">
      <t>タカ</t>
    </rPh>
    <rPh sb="34" eb="36">
      <t>スウチ</t>
    </rPh>
    <rPh sb="37" eb="38">
      <t>シメ</t>
    </rPh>
    <rPh sb="43" eb="45">
      <t>シセツ</t>
    </rPh>
    <rPh sb="46" eb="48">
      <t>カンロ</t>
    </rPh>
    <rPh sb="49" eb="52">
      <t>ロウキュウカ</t>
    </rPh>
    <rPh sb="53" eb="54">
      <t>スス</t>
    </rPh>
    <rPh sb="60" eb="62">
      <t>ケイカク</t>
    </rPh>
    <rPh sb="62" eb="63">
      <t>テキ</t>
    </rPh>
    <rPh sb="64" eb="66">
      <t>コウシン</t>
    </rPh>
    <rPh sb="67" eb="71">
      <t>オコナウヒツヨウ</t>
    </rPh>
    <rPh sb="77" eb="79">
      <t>カンロ</t>
    </rPh>
    <rPh sb="79" eb="82">
      <t>ケイネンカ</t>
    </rPh>
    <rPh sb="82" eb="83">
      <t>リツ</t>
    </rPh>
    <rPh sb="84" eb="90">
      <t>ルイジダンタイヘイキン</t>
    </rPh>
    <rPh sb="91" eb="93">
      <t>ヒカク</t>
    </rPh>
    <rPh sb="95" eb="96">
      <t>タカ</t>
    </rPh>
    <rPh sb="97" eb="99">
      <t>スウチ</t>
    </rPh>
    <rPh sb="100" eb="101">
      <t>シメ</t>
    </rPh>
    <rPh sb="110" eb="112">
      <t>ネンダイ</t>
    </rPh>
    <rPh sb="118" eb="120">
      <t>ネンダイ</t>
    </rPh>
    <rPh sb="124" eb="126">
      <t>フセツ</t>
    </rPh>
    <rPh sb="128" eb="130">
      <t>カンロ</t>
    </rPh>
    <rPh sb="131" eb="137">
      <t>ホウテイタイヨウネンスウ</t>
    </rPh>
    <rPh sb="138" eb="140">
      <t>ケイカ</t>
    </rPh>
    <rPh sb="147" eb="149">
      <t>スウチ</t>
    </rPh>
    <rPh sb="150" eb="152">
      <t>ジョウショウ</t>
    </rPh>
    <rPh sb="161" eb="163">
      <t>カンロ</t>
    </rPh>
    <rPh sb="164" eb="166">
      <t>コウシン</t>
    </rPh>
    <rPh sb="167" eb="169">
      <t>ケイゾク</t>
    </rPh>
    <rPh sb="171" eb="175">
      <t>オコナウヒツヨウ</t>
    </rPh>
    <rPh sb="181" eb="183">
      <t>カンロ</t>
    </rPh>
    <rPh sb="183" eb="185">
      <t>コウシン</t>
    </rPh>
    <rPh sb="185" eb="186">
      <t>リツ</t>
    </rPh>
    <rPh sb="188" eb="194">
      <t>ルイジダンタイヘイキン</t>
    </rPh>
    <rPh sb="195" eb="197">
      <t>ヒカク</t>
    </rPh>
    <rPh sb="199" eb="200">
      <t>ヒク</t>
    </rPh>
    <rPh sb="201" eb="203">
      <t>スウチ</t>
    </rPh>
    <rPh sb="210" eb="212">
      <t>ショウライ</t>
    </rPh>
    <rPh sb="217" eb="219">
      <t>アンテイ</t>
    </rPh>
    <rPh sb="221" eb="223">
      <t>キュウスイ</t>
    </rPh>
    <rPh sb="224" eb="225">
      <t>オコナ</t>
    </rPh>
    <rPh sb="231" eb="237">
      <t>ホウテイタイヨウネンスウ</t>
    </rPh>
    <rPh sb="238" eb="240">
      <t>ケイカ</t>
    </rPh>
    <rPh sb="242" eb="244">
      <t>カンロ</t>
    </rPh>
    <rPh sb="244" eb="245">
      <t>トウ</t>
    </rPh>
    <rPh sb="246" eb="249">
      <t>ケイカクテキ</t>
    </rPh>
    <rPh sb="250" eb="252">
      <t>コウシン</t>
    </rPh>
    <rPh sb="256" eb="258">
      <t>ヒツヨウ</t>
    </rPh>
    <phoneticPr fontId="1"/>
  </si>
  <si>
    <t>　経営状況については、経常収支比率、流動比率ともに100％を上回っており黒字経営となっている。しかし、料金回収率が100％を下回っていることから、給水に係る費用を給水収益以外の費用で賄っている状況であるため、今後も更なる業務の効率化を行い、経営改善に努めていく必要がある。
　施設の老朽化については、飯能市水道ビジョン（経営戦略プラン）及び飯能市水道事業中期経営計画に基づき、施設の再構築や統廃合、老朽管の更新を計画的に実施し、施設利用率や有収率の向上を図り、将来に亘り安定供給を維持していく。　</t>
    <rPh sb="1" eb="3">
      <t>ケイエイ</t>
    </rPh>
    <rPh sb="3" eb="5">
      <t>ジョウキョウ</t>
    </rPh>
    <rPh sb="11" eb="17">
      <t>ケイジョウシュウシヒリツ</t>
    </rPh>
    <rPh sb="18" eb="20">
      <t>リュウドウ</t>
    </rPh>
    <rPh sb="20" eb="22">
      <t>ヒリツ</t>
    </rPh>
    <rPh sb="30" eb="32">
      <t>ウワマワ</t>
    </rPh>
    <rPh sb="36" eb="38">
      <t>クロジ</t>
    </rPh>
    <rPh sb="38" eb="40">
      <t>ケイエイ</t>
    </rPh>
    <rPh sb="51" eb="53">
      <t>リョウキン</t>
    </rPh>
    <rPh sb="53" eb="56">
      <t>カイシュウリツ</t>
    </rPh>
    <rPh sb="62" eb="64">
      <t>シタマワ</t>
    </rPh>
    <rPh sb="73" eb="75">
      <t>キュウスイ</t>
    </rPh>
    <rPh sb="76" eb="77">
      <t>カカ</t>
    </rPh>
    <rPh sb="78" eb="80">
      <t>ヒヨウ</t>
    </rPh>
    <rPh sb="81" eb="85">
      <t>キュウスイシュウエキ</t>
    </rPh>
    <rPh sb="85" eb="87">
      <t>イガイ</t>
    </rPh>
    <rPh sb="88" eb="90">
      <t>ヒヨウ</t>
    </rPh>
    <rPh sb="91" eb="92">
      <t>マカナ</t>
    </rPh>
    <rPh sb="96" eb="98">
      <t>ジョウキョウ</t>
    </rPh>
    <rPh sb="104" eb="106">
      <t>コンゴ</t>
    </rPh>
    <rPh sb="107" eb="108">
      <t>サラ</t>
    </rPh>
    <rPh sb="110" eb="112">
      <t>ギョウム</t>
    </rPh>
    <rPh sb="113" eb="116">
      <t>コウリツカ</t>
    </rPh>
    <rPh sb="117" eb="118">
      <t>オコナ</t>
    </rPh>
    <rPh sb="120" eb="124">
      <t>ケイエイカイゼン</t>
    </rPh>
    <rPh sb="125" eb="126">
      <t>ツト</t>
    </rPh>
    <rPh sb="130" eb="132">
      <t>ヒツヨウ</t>
    </rPh>
    <rPh sb="138" eb="140">
      <t>シセツ</t>
    </rPh>
    <rPh sb="141" eb="144">
      <t>ロウキュウカ</t>
    </rPh>
    <rPh sb="150" eb="153">
      <t>ハンノウシ</t>
    </rPh>
    <rPh sb="153" eb="155">
      <t>スイドウ</t>
    </rPh>
    <rPh sb="160" eb="162">
      <t>ケイエイ</t>
    </rPh>
    <rPh sb="162" eb="164">
      <t>センリャク</t>
    </rPh>
    <rPh sb="168" eb="169">
      <t>オヨ</t>
    </rPh>
    <rPh sb="170" eb="173">
      <t>ハンノウシ</t>
    </rPh>
    <rPh sb="173" eb="175">
      <t>スイドウ</t>
    </rPh>
    <rPh sb="175" eb="177">
      <t>ジギョウ</t>
    </rPh>
    <rPh sb="177" eb="179">
      <t>チュウキ</t>
    </rPh>
    <rPh sb="179" eb="181">
      <t>ケイエイ</t>
    </rPh>
    <rPh sb="181" eb="183">
      <t>ケイカク</t>
    </rPh>
    <rPh sb="184" eb="185">
      <t>モト</t>
    </rPh>
    <rPh sb="188" eb="190">
      <t>シセツ</t>
    </rPh>
    <rPh sb="191" eb="194">
      <t>サイコウチク</t>
    </rPh>
    <rPh sb="195" eb="198">
      <t>トウハイゴウ</t>
    </rPh>
    <rPh sb="199" eb="201">
      <t>ロウキュウ</t>
    </rPh>
    <rPh sb="201" eb="202">
      <t>カン</t>
    </rPh>
    <rPh sb="203" eb="205">
      <t>コウシン</t>
    </rPh>
    <rPh sb="206" eb="209">
      <t>ケイカクテキ</t>
    </rPh>
    <rPh sb="210" eb="212">
      <t>ジッシ</t>
    </rPh>
    <rPh sb="214" eb="216">
      <t>シセツ</t>
    </rPh>
    <rPh sb="216" eb="218">
      <t>リヨウ</t>
    </rPh>
    <rPh sb="218" eb="219">
      <t>リツ</t>
    </rPh>
    <rPh sb="220" eb="223">
      <t>ユウシュウリツ</t>
    </rPh>
    <rPh sb="224" eb="226">
      <t>コウジョウ</t>
    </rPh>
    <rPh sb="227" eb="228">
      <t>ハカ</t>
    </rPh>
    <rPh sb="230" eb="232">
      <t>ショウライ</t>
    </rPh>
    <rPh sb="233" eb="234">
      <t>ワタ</t>
    </rPh>
    <rPh sb="235" eb="237">
      <t>アンテイ</t>
    </rPh>
    <rPh sb="237" eb="239">
      <t>キョウキュウ</t>
    </rPh>
    <rPh sb="240" eb="242">
      <t>イジ</t>
    </rPh>
    <phoneticPr fontId="1"/>
  </si>
  <si>
    <t>①経常収支比率については、100％を上回り黒字経営となっているが、前年度比較では給水収益や受託料の減少、電気料金等の増加により低下した。近年の給水人口の減少や、減価償却費の増加に伴い経営は依然として厳しい状況が続いている。今後も継続して経営改善を図る必要がある。
③流動比率は200％を上回っている。類似団体平均と比較すると低い数値を示しているが、短期的債務に対する支払は確保されている。
④企業債残高対給水収益比率は、類似団体と比較すると低い数値を示しているが、今後は給水収益の減少や、飯能市水道事業中期経営計画に沿った管路の更新等により上昇していくことが見込まれる。
⑤料金回収率は100％を下回っており類似団体と比較しても低い状況である。今後も支出の抑制等、経営改善に努める必要がある。
⑥給水原価は類似団体平均と比較すると低い数値を示しているが、年間総有収水量が減少傾向であることと、電気料金の高騰など経常費用の増加が予測されることから、今後も給水原価は増加していく見込みである。
⑦施設利用率は前年度と比べ水需要の減少により低下し、類似団体平均と比較しても低い数値を示している。効果的な運用を行うため、適正な施設規模を検討していく必要がある。
⑧有収率は0.86ポイント上昇したが、類似団体平均と比較すると低い数値を示している。今後も有収率向上のため、漏水調査による漏水の早期発見及び修繕、また老朽管の更新を計画的かつ効率的に行い有収率の向上に努めていく必要がある。</t>
    <rPh sb="1" eb="7">
      <t>ケイジョウシュウシヒリツ</t>
    </rPh>
    <rPh sb="18" eb="20">
      <t>ウワマワ</t>
    </rPh>
    <rPh sb="21" eb="23">
      <t>クロジ</t>
    </rPh>
    <rPh sb="23" eb="25">
      <t>ケイエイ</t>
    </rPh>
    <rPh sb="33" eb="36">
      <t>ゼンネンド</t>
    </rPh>
    <rPh sb="36" eb="38">
      <t>ヒカク</t>
    </rPh>
    <rPh sb="40" eb="42">
      <t>キュウスイ</t>
    </rPh>
    <rPh sb="42" eb="44">
      <t>シュウエキ</t>
    </rPh>
    <rPh sb="45" eb="47">
      <t>ジュタク</t>
    </rPh>
    <rPh sb="47" eb="48">
      <t>リョウ</t>
    </rPh>
    <rPh sb="49" eb="51">
      <t>ゲンショウ</t>
    </rPh>
    <rPh sb="52" eb="56">
      <t>デンキリョウキン</t>
    </rPh>
    <rPh sb="56" eb="57">
      <t>トウ</t>
    </rPh>
    <rPh sb="58" eb="60">
      <t>ゾウカ</t>
    </rPh>
    <rPh sb="63" eb="65">
      <t>テイカ</t>
    </rPh>
    <rPh sb="68" eb="70">
      <t>キンネン</t>
    </rPh>
    <rPh sb="71" eb="73">
      <t>キュウスイ</t>
    </rPh>
    <rPh sb="73" eb="75">
      <t>ジンコウ</t>
    </rPh>
    <rPh sb="76" eb="78">
      <t>ゲンショウ</t>
    </rPh>
    <rPh sb="80" eb="85">
      <t>ゲンカショウキャクヒ</t>
    </rPh>
    <rPh sb="86" eb="88">
      <t>ゾウカ</t>
    </rPh>
    <rPh sb="89" eb="90">
      <t>トモナ</t>
    </rPh>
    <rPh sb="91" eb="93">
      <t>ケイエイ</t>
    </rPh>
    <rPh sb="94" eb="96">
      <t>イゼン</t>
    </rPh>
    <rPh sb="99" eb="100">
      <t>キビ</t>
    </rPh>
    <rPh sb="102" eb="104">
      <t>ジョウキョウ</t>
    </rPh>
    <rPh sb="105" eb="106">
      <t>ツヅ</t>
    </rPh>
    <rPh sb="111" eb="113">
      <t>コンゴ</t>
    </rPh>
    <rPh sb="114" eb="116">
      <t>ケイゾク</t>
    </rPh>
    <rPh sb="118" eb="120">
      <t>ケイエイ</t>
    </rPh>
    <rPh sb="120" eb="122">
      <t>カイゼン</t>
    </rPh>
    <rPh sb="123" eb="124">
      <t>ハカ</t>
    </rPh>
    <rPh sb="125" eb="127">
      <t>ヒツヨウ</t>
    </rPh>
    <rPh sb="133" eb="135">
      <t>リュウドウ</t>
    </rPh>
    <rPh sb="135" eb="137">
      <t>ヒリツ</t>
    </rPh>
    <rPh sb="143" eb="145">
      <t>ウワマワ</t>
    </rPh>
    <rPh sb="150" eb="152">
      <t>ルイジ</t>
    </rPh>
    <rPh sb="152" eb="154">
      <t>ダンタイ</t>
    </rPh>
    <rPh sb="154" eb="156">
      <t>ヘイキン</t>
    </rPh>
    <rPh sb="157" eb="159">
      <t>ヒカク</t>
    </rPh>
    <rPh sb="162" eb="163">
      <t>ヒク</t>
    </rPh>
    <rPh sb="164" eb="166">
      <t>スウチ</t>
    </rPh>
    <rPh sb="167" eb="168">
      <t>シメ</t>
    </rPh>
    <rPh sb="174" eb="176">
      <t>タンキ</t>
    </rPh>
    <rPh sb="176" eb="177">
      <t>テキ</t>
    </rPh>
    <rPh sb="177" eb="179">
      <t>サイム</t>
    </rPh>
    <rPh sb="180" eb="181">
      <t>タイ</t>
    </rPh>
    <rPh sb="183" eb="185">
      <t>シハライ</t>
    </rPh>
    <rPh sb="186" eb="188">
      <t>カクホ</t>
    </rPh>
    <rPh sb="196" eb="198">
      <t>キギョウ</t>
    </rPh>
    <rPh sb="198" eb="199">
      <t>サイ</t>
    </rPh>
    <rPh sb="199" eb="201">
      <t>ザンダカ</t>
    </rPh>
    <rPh sb="201" eb="202">
      <t>タイ</t>
    </rPh>
    <rPh sb="202" eb="204">
      <t>キュウスイ</t>
    </rPh>
    <rPh sb="204" eb="206">
      <t>シュウエキ</t>
    </rPh>
    <rPh sb="206" eb="208">
      <t>ヒリツ</t>
    </rPh>
    <rPh sb="210" eb="212">
      <t>ルイジ</t>
    </rPh>
    <rPh sb="212" eb="214">
      <t>ダンタイ</t>
    </rPh>
    <rPh sb="215" eb="217">
      <t>ヒカク</t>
    </rPh>
    <rPh sb="220" eb="221">
      <t>ヒク</t>
    </rPh>
    <rPh sb="222" eb="224">
      <t>スウチ</t>
    </rPh>
    <rPh sb="225" eb="226">
      <t>シメ</t>
    </rPh>
    <rPh sb="232" eb="234">
      <t>コンゴ</t>
    </rPh>
    <rPh sb="235" eb="239">
      <t>キュウスイシュウエキ</t>
    </rPh>
    <rPh sb="240" eb="242">
      <t>ゲンショウ</t>
    </rPh>
    <rPh sb="244" eb="247">
      <t>ハンノウシ</t>
    </rPh>
    <rPh sb="247" eb="249">
      <t>スイドウ</t>
    </rPh>
    <rPh sb="249" eb="251">
      <t>ジギョウ</t>
    </rPh>
    <rPh sb="251" eb="253">
      <t>チュウキ</t>
    </rPh>
    <rPh sb="253" eb="257">
      <t>ケイエイケイカク</t>
    </rPh>
    <rPh sb="258" eb="259">
      <t>ソ</t>
    </rPh>
    <rPh sb="261" eb="263">
      <t>カンロ</t>
    </rPh>
    <rPh sb="264" eb="266">
      <t>コウシン</t>
    </rPh>
    <rPh sb="266" eb="267">
      <t>トウ</t>
    </rPh>
    <rPh sb="270" eb="272">
      <t>ジョウショウ</t>
    </rPh>
    <rPh sb="279" eb="281">
      <t>ミコ</t>
    </rPh>
    <rPh sb="287" eb="289">
      <t>リョウキン</t>
    </rPh>
    <rPh sb="289" eb="291">
      <t>カイシュウ</t>
    </rPh>
    <rPh sb="291" eb="292">
      <t>リツ</t>
    </rPh>
    <rPh sb="298" eb="300">
      <t>シタマワ</t>
    </rPh>
    <rPh sb="304" eb="306">
      <t>ルイジ</t>
    </rPh>
    <rPh sb="306" eb="308">
      <t>ダンタイ</t>
    </rPh>
    <rPh sb="309" eb="311">
      <t>ヒカク</t>
    </rPh>
    <rPh sb="314" eb="315">
      <t>ヒク</t>
    </rPh>
    <rPh sb="316" eb="318">
      <t>ジョウキョウ</t>
    </rPh>
    <rPh sb="322" eb="324">
      <t>コンゴ</t>
    </rPh>
    <rPh sb="325" eb="327">
      <t>シシュツ</t>
    </rPh>
    <rPh sb="328" eb="330">
      <t>ヨクセイ</t>
    </rPh>
    <rPh sb="330" eb="331">
      <t>トウ</t>
    </rPh>
    <rPh sb="332" eb="336">
      <t>ケイエイカイゼン</t>
    </rPh>
    <rPh sb="337" eb="338">
      <t>ツト</t>
    </rPh>
    <rPh sb="340" eb="342">
      <t>ヒツヨウ</t>
    </rPh>
    <rPh sb="348" eb="350">
      <t>キュウスイ</t>
    </rPh>
    <rPh sb="350" eb="352">
      <t>ゲンカ</t>
    </rPh>
    <rPh sb="353" eb="355">
      <t>ルイジ</t>
    </rPh>
    <rPh sb="355" eb="357">
      <t>ダンタイ</t>
    </rPh>
    <rPh sb="357" eb="359">
      <t>ヘイキン</t>
    </rPh>
    <rPh sb="360" eb="362">
      <t>ヒカク</t>
    </rPh>
    <rPh sb="365" eb="366">
      <t>ヒク</t>
    </rPh>
    <rPh sb="367" eb="369">
      <t>スウチ</t>
    </rPh>
    <rPh sb="370" eb="371">
      <t>シメ</t>
    </rPh>
    <rPh sb="377" eb="379">
      <t>ネンカン</t>
    </rPh>
    <rPh sb="379" eb="380">
      <t>ソウ</t>
    </rPh>
    <rPh sb="380" eb="381">
      <t>ユウ</t>
    </rPh>
    <rPh sb="381" eb="382">
      <t>シュウ</t>
    </rPh>
    <rPh sb="382" eb="384">
      <t>スイリョウ</t>
    </rPh>
    <rPh sb="385" eb="387">
      <t>ゲンショウ</t>
    </rPh>
    <rPh sb="387" eb="389">
      <t>ケイコウ</t>
    </rPh>
    <rPh sb="396" eb="398">
      <t>デンキ</t>
    </rPh>
    <rPh sb="398" eb="400">
      <t>リョウキン</t>
    </rPh>
    <rPh sb="401" eb="403">
      <t>コウトウ</t>
    </rPh>
    <rPh sb="405" eb="407">
      <t>ケイジョウ</t>
    </rPh>
    <rPh sb="407" eb="409">
      <t>ヒヨウ</t>
    </rPh>
    <rPh sb="410" eb="412">
      <t>ゾウカ</t>
    </rPh>
    <rPh sb="413" eb="415">
      <t>ヨソク</t>
    </rPh>
    <rPh sb="423" eb="425">
      <t>コンゴ</t>
    </rPh>
    <rPh sb="426" eb="428">
      <t>キュウスイ</t>
    </rPh>
    <rPh sb="428" eb="430">
      <t>ゲンカ</t>
    </rPh>
    <rPh sb="431" eb="433">
      <t>ゾウカ</t>
    </rPh>
    <rPh sb="437" eb="439">
      <t>ミコ</t>
    </rPh>
    <rPh sb="446" eb="448">
      <t>シセツ</t>
    </rPh>
    <rPh sb="448" eb="450">
      <t>リヨウ</t>
    </rPh>
    <rPh sb="450" eb="451">
      <t>リツ</t>
    </rPh>
    <rPh sb="452" eb="455">
      <t>ゼンネンド</t>
    </rPh>
    <rPh sb="456" eb="457">
      <t>クラ</t>
    </rPh>
    <rPh sb="458" eb="459">
      <t>ミズ</t>
    </rPh>
    <rPh sb="459" eb="461">
      <t>ジュヨウ</t>
    </rPh>
    <rPh sb="462" eb="464">
      <t>ゲンショウ</t>
    </rPh>
    <rPh sb="467" eb="469">
      <t>テイカ</t>
    </rPh>
    <rPh sb="471" eb="473">
      <t>ルイジ</t>
    </rPh>
    <rPh sb="473" eb="475">
      <t>ダンタイ</t>
    </rPh>
    <rPh sb="475" eb="477">
      <t>ヘイキン</t>
    </rPh>
    <rPh sb="478" eb="480">
      <t>ヒカク</t>
    </rPh>
    <rPh sb="483" eb="484">
      <t>ヒク</t>
    </rPh>
    <rPh sb="485" eb="487">
      <t>スウチ</t>
    </rPh>
    <rPh sb="488" eb="489">
      <t>シメ</t>
    </rPh>
    <rPh sb="494" eb="497">
      <t>コウカテキ</t>
    </rPh>
    <rPh sb="498" eb="500">
      <t>ウンヨウ</t>
    </rPh>
    <rPh sb="501" eb="502">
      <t>オコナ</t>
    </rPh>
    <rPh sb="506" eb="508">
      <t>テキセイ</t>
    </rPh>
    <rPh sb="509" eb="511">
      <t>シセツ</t>
    </rPh>
    <rPh sb="511" eb="513">
      <t>キボ</t>
    </rPh>
    <rPh sb="514" eb="516">
      <t>ケントウ</t>
    </rPh>
    <rPh sb="520" eb="522">
      <t>ヒツヨウ</t>
    </rPh>
    <rPh sb="528" eb="531">
      <t>ユウシュウリツ</t>
    </rPh>
    <rPh sb="540" eb="542">
      <t>ジョウショウ</t>
    </rPh>
    <rPh sb="546" eb="562">
      <t>ルイジダンタイヘイキントヒカクスルトヒクイスウチ</t>
    </rPh>
    <rPh sb="563" eb="564">
      <t>シメ</t>
    </rPh>
    <rPh sb="569" eb="571">
      <t>コンゴ</t>
    </rPh>
    <rPh sb="572" eb="575">
      <t>ユウシュウリツ</t>
    </rPh>
    <rPh sb="575" eb="577">
      <t>コウジョウ</t>
    </rPh>
    <rPh sb="581" eb="583">
      <t>ロウスイ</t>
    </rPh>
    <rPh sb="583" eb="585">
      <t>チョウサ</t>
    </rPh>
    <rPh sb="588" eb="590">
      <t>ロウスイ</t>
    </rPh>
    <rPh sb="591" eb="593">
      <t>ソウキ</t>
    </rPh>
    <rPh sb="593" eb="595">
      <t>ハッケン</t>
    </rPh>
    <rPh sb="595" eb="596">
      <t>オヨ</t>
    </rPh>
    <rPh sb="597" eb="599">
      <t>シュウゼン</t>
    </rPh>
    <rPh sb="602" eb="604">
      <t>ロウキュウ</t>
    </rPh>
    <rPh sb="604" eb="605">
      <t>カン</t>
    </rPh>
    <rPh sb="606" eb="608">
      <t>コウシン</t>
    </rPh>
    <rPh sb="609" eb="612">
      <t>ケイカクテキ</t>
    </rPh>
    <rPh sb="614" eb="617">
      <t>コウリツテキ</t>
    </rPh>
    <rPh sb="618" eb="619">
      <t>オコナ</t>
    </rPh>
    <rPh sb="620" eb="623">
      <t>ユウシュウリツ</t>
    </rPh>
    <rPh sb="624" eb="626">
      <t>コウジョウ</t>
    </rPh>
    <rPh sb="627" eb="628">
      <t>ツト</t>
    </rPh>
    <rPh sb="632" eb="634">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</si>
</sst>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0.57999999999999996</c:v>
                </c:pt>
                <c:pt idx="1">
                  <c:v>0.28000000000000003</c:v>
                </c:pt>
                <c:pt idx="2">
                  <c:v>0.42</c:v>
                </c:pt>
                <c:pt idx="3">
                  <c:v>0.1</c:v>
                </c:pt>
                <c:pt idx="4">
                  <c:v>0.25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0.63</c:v>
                </c:pt>
                <c:pt idx="2">
                  <c:v>0.6</c:v>
                </c:pt>
                <c:pt idx="3">
                  <c:v>0.56000000000000005</c:v>
                </c:pt>
                <c:pt idx="4">
                  <c:v>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51.65</c:v>
                </c:pt>
                <c:pt idx="1">
                  <c:v>53.23</c:v>
                </c:pt>
                <c:pt idx="2">
                  <c:v>52.44</c:v>
                </c:pt>
                <c:pt idx="3">
                  <c:v>51.48</c:v>
                </c:pt>
                <c:pt idx="4">
                  <c:v>50.06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59.46</c:v>
                </c:pt>
                <c:pt idx="1">
                  <c:v>59.51</c:v>
                </c:pt>
                <c:pt idx="2">
                  <c:v>59.91</c:v>
                </c:pt>
                <c:pt idx="3">
                  <c:v>59.4</c:v>
                </c:pt>
                <c:pt idx="4">
                  <c:v>59.24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85.27</c:v>
                </c:pt>
                <c:pt idx="1">
                  <c:v>82.56</c:v>
                </c:pt>
                <c:pt idx="2">
                  <c:v>85.15</c:v>
                </c:pt>
                <c:pt idx="3">
                  <c:v>85.93</c:v>
                </c:pt>
                <c:pt idx="4">
                  <c:v>86.79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87.41</c:v>
                </c:pt>
                <c:pt idx="1">
                  <c:v>87.08</c:v>
                </c:pt>
                <c:pt idx="2">
                  <c:v>87.26</c:v>
                </c:pt>
                <c:pt idx="3">
                  <c:v>87.57</c:v>
                </c:pt>
                <c:pt idx="4">
                  <c:v>87.26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108.26</c:v>
                </c:pt>
                <c:pt idx="1">
                  <c:v>108.45</c:v>
                </c:pt>
                <c:pt idx="2">
                  <c:v>107.04</c:v>
                </c:pt>
                <c:pt idx="3">
                  <c:v>109.52</c:v>
                </c:pt>
                <c:pt idx="4">
                  <c:v>105.79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111.44</c:v>
                </c:pt>
                <c:pt idx="1">
                  <c:v>111.17</c:v>
                </c:pt>
                <c:pt idx="2">
                  <c:v>110.91</c:v>
                </c:pt>
                <c:pt idx="3">
                  <c:v>111.49</c:v>
                </c:pt>
                <c:pt idx="4">
                  <c:v>109.09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48.98</c:v>
                </c:pt>
                <c:pt idx="1">
                  <c:v>50.04</c:v>
                </c:pt>
                <c:pt idx="2">
                  <c:v>51.01</c:v>
                </c:pt>
                <c:pt idx="3">
                  <c:v>52.53</c:v>
                </c:pt>
                <c:pt idx="4">
                  <c:v>53.85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47.62</c:v>
                </c:pt>
                <c:pt idx="1">
                  <c:v>48.55</c:v>
                </c:pt>
                <c:pt idx="2">
                  <c:v>49.2</c:v>
                </c:pt>
                <c:pt idx="3">
                  <c:v>50.01</c:v>
                </c:pt>
                <c:pt idx="4">
                  <c:v>50.99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18.760000000000002</c:v>
                </c:pt>
                <c:pt idx="1">
                  <c:v>18.18</c:v>
                </c:pt>
                <c:pt idx="2">
                  <c:v>23.96</c:v>
                </c:pt>
                <c:pt idx="3">
                  <c:v>27.78</c:v>
                </c:pt>
                <c:pt idx="4">
                  <c:v>31.1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16.27</c:v>
                </c:pt>
                <c:pt idx="1">
                  <c:v>17.11</c:v>
                </c:pt>
                <c:pt idx="2">
                  <c:v>18.329999999999998</c:v>
                </c:pt>
                <c:pt idx="3">
                  <c:v>20.27</c:v>
                </c:pt>
                <c:pt idx="4">
                  <c:v>21.69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1.03</c:v>
                </c:pt>
                <c:pt idx="1">
                  <c:v>0.78</c:v>
                </c:pt>
                <c:pt idx="2">
                  <c:v>0.92</c:v>
                </c:pt>
                <c:pt idx="3">
                  <c:v>0.87</c:v>
                </c:pt>
                <c:pt idx="4">
                  <c:v>0.93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134.81</c:v>
                </c:pt>
                <c:pt idx="1">
                  <c:v>148.44999999999999</c:v>
                </c:pt>
                <c:pt idx="2">
                  <c:v>237.51</c:v>
                </c:pt>
                <c:pt idx="3">
                  <c:v>225.04</c:v>
                </c:pt>
                <c:pt idx="4">
                  <c:v>200.93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349.83</c:v>
                </c:pt>
                <c:pt idx="1">
                  <c:v>360.86</c:v>
                </c:pt>
                <c:pt idx="2">
                  <c:v>350.79</c:v>
                </c:pt>
                <c:pt idx="3">
                  <c:v>354.57</c:v>
                </c:pt>
                <c:pt idx="4">
                  <c:v>357.74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279.72000000000003</c:v>
                </c:pt>
                <c:pt idx="1">
                  <c:v>286.60000000000002</c:v>
                </c:pt>
                <c:pt idx="2">
                  <c:v>296.8</c:v>
                </c:pt>
                <c:pt idx="3">
                  <c:v>273.91000000000003</c:v>
                </c:pt>
                <c:pt idx="4">
                  <c:v>272.47000000000003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314.87</c:v>
                </c:pt>
                <c:pt idx="1">
                  <c:v>309.27999999999997</c:v>
                </c:pt>
                <c:pt idx="2">
                  <c:v>322.92</c:v>
                </c:pt>
                <c:pt idx="3">
                  <c:v>303.45999999999998</c:v>
                </c:pt>
                <c:pt idx="4">
                  <c:v>307.27999999999997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99.57</c:v>
                </c:pt>
                <c:pt idx="1">
                  <c:v>99.71</c:v>
                </c:pt>
                <c:pt idx="2">
                  <c:v>98.09</c:v>
                </c:pt>
                <c:pt idx="3">
                  <c:v>101.21</c:v>
                </c:pt>
                <c:pt idx="4">
                  <c:v>97.13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103.54</c:v>
                </c:pt>
                <c:pt idx="1">
                  <c:v>103.32</c:v>
                </c:pt>
                <c:pt idx="2">
                  <c:v>100.85</c:v>
                </c:pt>
                <c:pt idx="3">
                  <c:v>103.79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159.68</c:v>
                </c:pt>
                <c:pt idx="1">
                  <c:v>160.13999999999999</c:v>
                </c:pt>
                <c:pt idx="2">
                  <c:v>152.85</c:v>
                </c:pt>
                <c:pt idx="3">
                  <c:v>156.02000000000001</c:v>
                </c:pt>
                <c:pt idx="4">
                  <c:v>163.29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167.46</c:v>
                </c:pt>
                <c:pt idx="1">
                  <c:v>168.56</c:v>
                </c:pt>
                <c:pt idx="2">
                  <c:v>167.1</c:v>
                </c:pt>
                <c:pt idx="3">
                  <c:v>167.86</c:v>
                </c:pt>
                <c:pt idx="4">
                  <c:v>173.68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L16"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飯能市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2</v>
      </c>
      <c r="J7" s="13"/>
      <c r="K7" s="13"/>
      <c r="L7" s="13"/>
      <c r="M7" s="13"/>
      <c r="N7" s="13"/>
      <c r="O7" s="22"/>
      <c r="P7" s="25" t="s">
        <v>10</v>
      </c>
      <c r="Q7" s="25"/>
      <c r="R7" s="25"/>
      <c r="S7" s="25"/>
      <c r="T7" s="25"/>
      <c r="U7" s="25"/>
      <c r="V7" s="25"/>
      <c r="W7" s="25" t="s">
        <v>12</v>
      </c>
      <c r="X7" s="25"/>
      <c r="Y7" s="25"/>
      <c r="Z7" s="25"/>
      <c r="AA7" s="25"/>
      <c r="AB7" s="25"/>
      <c r="AC7" s="25"/>
      <c r="AD7" s="25" t="s">
        <v>7</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18</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78445</v>
      </c>
      <c r="AM8" s="29"/>
      <c r="AN8" s="29"/>
      <c r="AO8" s="29"/>
      <c r="AP8" s="29"/>
      <c r="AQ8" s="29"/>
      <c r="AR8" s="29"/>
      <c r="AS8" s="29"/>
      <c r="AT8" s="7">
        <f>データ!$S$6</f>
        <v>193.05</v>
      </c>
      <c r="AU8" s="15"/>
      <c r="AV8" s="15"/>
      <c r="AW8" s="15"/>
      <c r="AX8" s="15"/>
      <c r="AY8" s="15"/>
      <c r="AZ8" s="15"/>
      <c r="BA8" s="15"/>
      <c r="BB8" s="27">
        <f>データ!$T$6</f>
        <v>406.35</v>
      </c>
      <c r="BC8" s="27"/>
      <c r="BD8" s="27"/>
      <c r="BE8" s="27"/>
      <c r="BF8" s="27"/>
      <c r="BG8" s="27"/>
      <c r="BH8" s="27"/>
      <c r="BI8" s="27"/>
      <c r="BJ8" s="3"/>
      <c r="BK8" s="3"/>
      <c r="BL8" s="36" t="s">
        <v>1</v>
      </c>
      <c r="BM8" s="47"/>
      <c r="BN8" s="55" t="s">
        <v>20</v>
      </c>
      <c r="BO8" s="55"/>
      <c r="BP8" s="55"/>
      <c r="BQ8" s="55"/>
      <c r="BR8" s="55"/>
      <c r="BS8" s="55"/>
      <c r="BT8" s="55"/>
      <c r="BU8" s="55"/>
      <c r="BV8" s="55"/>
      <c r="BW8" s="55"/>
      <c r="BX8" s="55"/>
      <c r="BY8" s="59"/>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80.900000000000006</v>
      </c>
      <c r="J10" s="15"/>
      <c r="K10" s="15"/>
      <c r="L10" s="15"/>
      <c r="M10" s="15"/>
      <c r="N10" s="15"/>
      <c r="O10" s="24"/>
      <c r="P10" s="27">
        <f>データ!$P$6</f>
        <v>99.13</v>
      </c>
      <c r="Q10" s="27"/>
      <c r="R10" s="27"/>
      <c r="S10" s="27"/>
      <c r="T10" s="27"/>
      <c r="U10" s="27"/>
      <c r="V10" s="27"/>
      <c r="W10" s="29">
        <f>データ!$Q$6</f>
        <v>2255</v>
      </c>
      <c r="X10" s="29"/>
      <c r="Y10" s="29"/>
      <c r="Z10" s="29"/>
      <c r="AA10" s="29"/>
      <c r="AB10" s="29"/>
      <c r="AC10" s="29"/>
      <c r="AD10" s="2"/>
      <c r="AE10" s="2"/>
      <c r="AF10" s="2"/>
      <c r="AG10" s="2"/>
      <c r="AH10" s="2"/>
      <c r="AI10" s="2"/>
      <c r="AJ10" s="2"/>
      <c r="AK10" s="2"/>
      <c r="AL10" s="29">
        <f>データ!$U$6</f>
        <v>77665</v>
      </c>
      <c r="AM10" s="29"/>
      <c r="AN10" s="29"/>
      <c r="AO10" s="29"/>
      <c r="AP10" s="29"/>
      <c r="AQ10" s="29"/>
      <c r="AR10" s="29"/>
      <c r="AS10" s="29"/>
      <c r="AT10" s="7">
        <f>データ!$V$6</f>
        <v>50.66</v>
      </c>
      <c r="AU10" s="15"/>
      <c r="AV10" s="15"/>
      <c r="AW10" s="15"/>
      <c r="AX10" s="15"/>
      <c r="AY10" s="15"/>
      <c r="AZ10" s="15"/>
      <c r="BA10" s="15"/>
      <c r="BB10" s="27">
        <f>データ!$W$6</f>
        <v>1533.06</v>
      </c>
      <c r="BC10" s="27"/>
      <c r="BD10" s="27"/>
      <c r="BE10" s="27"/>
      <c r="BF10" s="27"/>
      <c r="BG10" s="27"/>
      <c r="BH10" s="27"/>
      <c r="BI10" s="27"/>
      <c r="BJ10" s="2"/>
      <c r="BK10" s="2"/>
      <c r="BL10" s="38" t="s">
        <v>34</v>
      </c>
      <c r="BM10" s="49"/>
      <c r="BN10" s="57" t="s">
        <v>17</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5</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4</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110</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42</v>
      </c>
      <c r="C84" s="12"/>
      <c r="D84" s="12"/>
      <c r="E84" s="12" t="s">
        <v>43</v>
      </c>
      <c r="F84" s="12" t="s">
        <v>45</v>
      </c>
      <c r="G84" s="12" t="s">
        <v>47</v>
      </c>
      <c r="H84" s="12" t="s">
        <v>41</v>
      </c>
      <c r="I84" s="12" t="s">
        <v>3</v>
      </c>
      <c r="J84" s="12" t="s">
        <v>28</v>
      </c>
      <c r="K84" s="12" t="s">
        <v>48</v>
      </c>
      <c r="L84" s="12" t="s">
        <v>49</v>
      </c>
      <c r="M84" s="12" t="s">
        <v>33</v>
      </c>
      <c r="N84" s="12" t="s">
        <v>51</v>
      </c>
      <c r="O84" s="12" t="s">
        <v>53</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uUoF1SmDIJubPFGbJkMRV9DZZrOU0lTq8EcCURFM9MMjGAeqP/18vlIrVO9sJimL/dI7Qlb1wUtlbjLNRD0N5w==" saltValue="AdHH2hS97VOGCn8US/NKn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55</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19</v>
      </c>
      <c r="B3" s="70" t="s">
        <v>50</v>
      </c>
      <c r="C3" s="70" t="s">
        <v>57</v>
      </c>
      <c r="D3" s="70" t="s">
        <v>59</v>
      </c>
      <c r="E3" s="70" t="s">
        <v>8</v>
      </c>
      <c r="F3" s="70" t="s">
        <v>9</v>
      </c>
      <c r="G3" s="70" t="s">
        <v>25</v>
      </c>
      <c r="H3" s="78" t="s">
        <v>30</v>
      </c>
      <c r="I3" s="81"/>
      <c r="J3" s="81"/>
      <c r="K3" s="81"/>
      <c r="L3" s="81"/>
      <c r="M3" s="81"/>
      <c r="N3" s="81"/>
      <c r="O3" s="81"/>
      <c r="P3" s="81"/>
      <c r="Q3" s="81"/>
      <c r="R3" s="81"/>
      <c r="S3" s="81"/>
      <c r="T3" s="81"/>
      <c r="U3" s="81"/>
      <c r="V3" s="81"/>
      <c r="W3" s="85"/>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60</v>
      </c>
      <c r="B4" s="71"/>
      <c r="C4" s="71"/>
      <c r="D4" s="71"/>
      <c r="E4" s="71"/>
      <c r="F4" s="71"/>
      <c r="G4" s="71"/>
      <c r="H4" s="79"/>
      <c r="I4" s="82"/>
      <c r="J4" s="82"/>
      <c r="K4" s="82"/>
      <c r="L4" s="82"/>
      <c r="M4" s="82"/>
      <c r="N4" s="82"/>
      <c r="O4" s="82"/>
      <c r="P4" s="82"/>
      <c r="Q4" s="82"/>
      <c r="R4" s="82"/>
      <c r="S4" s="82"/>
      <c r="T4" s="82"/>
      <c r="U4" s="82"/>
      <c r="V4" s="82"/>
      <c r="W4" s="86"/>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61</v>
      </c>
      <c r="BF4" s="88"/>
      <c r="BG4" s="88"/>
      <c r="BH4" s="88"/>
      <c r="BI4" s="88"/>
      <c r="BJ4" s="88"/>
      <c r="BK4" s="88"/>
      <c r="BL4" s="88"/>
      <c r="BM4" s="88"/>
      <c r="BN4" s="88"/>
      <c r="BO4" s="88"/>
      <c r="BP4" s="88" t="s">
        <v>35</v>
      </c>
      <c r="BQ4" s="88"/>
      <c r="BR4" s="88"/>
      <c r="BS4" s="88"/>
      <c r="BT4" s="88"/>
      <c r="BU4" s="88"/>
      <c r="BV4" s="88"/>
      <c r="BW4" s="88"/>
      <c r="BX4" s="88"/>
      <c r="BY4" s="88"/>
      <c r="BZ4" s="88"/>
      <c r="CA4" s="88" t="s">
        <v>63</v>
      </c>
      <c r="CB4" s="88"/>
      <c r="CC4" s="88"/>
      <c r="CD4" s="88"/>
      <c r="CE4" s="88"/>
      <c r="CF4" s="88"/>
      <c r="CG4" s="88"/>
      <c r="CH4" s="88"/>
      <c r="CI4" s="88"/>
      <c r="CJ4" s="88"/>
      <c r="CK4" s="88"/>
      <c r="CL4" s="88" t="s">
        <v>64</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62</v>
      </c>
      <c r="DT4" s="88"/>
      <c r="DU4" s="88"/>
      <c r="DV4" s="88"/>
      <c r="DW4" s="88"/>
      <c r="DX4" s="88"/>
      <c r="DY4" s="88"/>
      <c r="DZ4" s="88"/>
      <c r="EA4" s="88"/>
      <c r="EB4" s="88"/>
      <c r="EC4" s="88"/>
      <c r="ED4" s="88" t="s">
        <v>68</v>
      </c>
      <c r="EE4" s="88"/>
      <c r="EF4" s="88"/>
      <c r="EG4" s="88"/>
      <c r="EH4" s="88"/>
      <c r="EI4" s="88"/>
      <c r="EJ4" s="88"/>
      <c r="EK4" s="88"/>
      <c r="EL4" s="88"/>
      <c r="EM4" s="88"/>
      <c r="EN4" s="88"/>
    </row>
    <row r="5" spans="1:144">
      <c r="A5" s="68" t="s">
        <v>26</v>
      </c>
      <c r="B5" s="72"/>
      <c r="C5" s="72"/>
      <c r="D5" s="72"/>
      <c r="E5" s="72"/>
      <c r="F5" s="72"/>
      <c r="G5" s="72"/>
      <c r="H5" s="80" t="s">
        <v>56</v>
      </c>
      <c r="I5" s="80" t="s">
        <v>69</v>
      </c>
      <c r="J5" s="80" t="s">
        <v>70</v>
      </c>
      <c r="K5" s="80" t="s">
        <v>71</v>
      </c>
      <c r="L5" s="80" t="s">
        <v>72</v>
      </c>
      <c r="M5" s="80" t="s">
        <v>7</v>
      </c>
      <c r="N5" s="80" t="s">
        <v>73</v>
      </c>
      <c r="O5" s="80" t="s">
        <v>74</v>
      </c>
      <c r="P5" s="80" t="s">
        <v>75</v>
      </c>
      <c r="Q5" s="80" t="s">
        <v>76</v>
      </c>
      <c r="R5" s="80" t="s">
        <v>77</v>
      </c>
      <c r="S5" s="80" t="s">
        <v>78</v>
      </c>
      <c r="T5" s="80" t="s">
        <v>65</v>
      </c>
      <c r="U5" s="80" t="s">
        <v>79</v>
      </c>
      <c r="V5" s="80" t="s">
        <v>80</v>
      </c>
      <c r="W5" s="80" t="s">
        <v>81</v>
      </c>
      <c r="X5" s="80" t="s">
        <v>82</v>
      </c>
      <c r="Y5" s="80" t="s">
        <v>83</v>
      </c>
      <c r="Z5" s="80" t="s">
        <v>84</v>
      </c>
      <c r="AA5" s="80" t="s">
        <v>85</v>
      </c>
      <c r="AB5" s="80" t="s">
        <v>86</v>
      </c>
      <c r="AC5" s="80" t="s">
        <v>87</v>
      </c>
      <c r="AD5" s="80" t="s">
        <v>89</v>
      </c>
      <c r="AE5" s="80" t="s">
        <v>90</v>
      </c>
      <c r="AF5" s="80" t="s">
        <v>91</v>
      </c>
      <c r="AG5" s="80" t="s">
        <v>92</v>
      </c>
      <c r="AH5" s="80" t="s">
        <v>42</v>
      </c>
      <c r="AI5" s="80" t="s">
        <v>82</v>
      </c>
      <c r="AJ5" s="80" t="s">
        <v>83</v>
      </c>
      <c r="AK5" s="80" t="s">
        <v>84</v>
      </c>
      <c r="AL5" s="80" t="s">
        <v>85</v>
      </c>
      <c r="AM5" s="80" t="s">
        <v>86</v>
      </c>
      <c r="AN5" s="80" t="s">
        <v>87</v>
      </c>
      <c r="AO5" s="80" t="s">
        <v>89</v>
      </c>
      <c r="AP5" s="80" t="s">
        <v>90</v>
      </c>
      <c r="AQ5" s="80" t="s">
        <v>91</v>
      </c>
      <c r="AR5" s="80" t="s">
        <v>92</v>
      </c>
      <c r="AS5" s="80" t="s">
        <v>88</v>
      </c>
      <c r="AT5" s="80" t="s">
        <v>82</v>
      </c>
      <c r="AU5" s="80" t="s">
        <v>83</v>
      </c>
      <c r="AV5" s="80" t="s">
        <v>84</v>
      </c>
      <c r="AW5" s="80" t="s">
        <v>85</v>
      </c>
      <c r="AX5" s="80" t="s">
        <v>86</v>
      </c>
      <c r="AY5" s="80" t="s">
        <v>87</v>
      </c>
      <c r="AZ5" s="80" t="s">
        <v>89</v>
      </c>
      <c r="BA5" s="80" t="s">
        <v>90</v>
      </c>
      <c r="BB5" s="80" t="s">
        <v>91</v>
      </c>
      <c r="BC5" s="80" t="s">
        <v>92</v>
      </c>
      <c r="BD5" s="80" t="s">
        <v>88</v>
      </c>
      <c r="BE5" s="80" t="s">
        <v>82</v>
      </c>
      <c r="BF5" s="80" t="s">
        <v>83</v>
      </c>
      <c r="BG5" s="80" t="s">
        <v>84</v>
      </c>
      <c r="BH5" s="80" t="s">
        <v>85</v>
      </c>
      <c r="BI5" s="80" t="s">
        <v>86</v>
      </c>
      <c r="BJ5" s="80" t="s">
        <v>87</v>
      </c>
      <c r="BK5" s="80" t="s">
        <v>89</v>
      </c>
      <c r="BL5" s="80" t="s">
        <v>90</v>
      </c>
      <c r="BM5" s="80" t="s">
        <v>91</v>
      </c>
      <c r="BN5" s="80" t="s">
        <v>92</v>
      </c>
      <c r="BO5" s="80" t="s">
        <v>88</v>
      </c>
      <c r="BP5" s="80" t="s">
        <v>82</v>
      </c>
      <c r="BQ5" s="80" t="s">
        <v>83</v>
      </c>
      <c r="BR5" s="80" t="s">
        <v>84</v>
      </c>
      <c r="BS5" s="80" t="s">
        <v>85</v>
      </c>
      <c r="BT5" s="80" t="s">
        <v>86</v>
      </c>
      <c r="BU5" s="80" t="s">
        <v>87</v>
      </c>
      <c r="BV5" s="80" t="s">
        <v>89</v>
      </c>
      <c r="BW5" s="80" t="s">
        <v>90</v>
      </c>
      <c r="BX5" s="80" t="s">
        <v>91</v>
      </c>
      <c r="BY5" s="80" t="s">
        <v>92</v>
      </c>
      <c r="BZ5" s="80" t="s">
        <v>88</v>
      </c>
      <c r="CA5" s="80" t="s">
        <v>82</v>
      </c>
      <c r="CB5" s="80" t="s">
        <v>83</v>
      </c>
      <c r="CC5" s="80" t="s">
        <v>84</v>
      </c>
      <c r="CD5" s="80" t="s">
        <v>85</v>
      </c>
      <c r="CE5" s="80" t="s">
        <v>86</v>
      </c>
      <c r="CF5" s="80" t="s">
        <v>87</v>
      </c>
      <c r="CG5" s="80" t="s">
        <v>89</v>
      </c>
      <c r="CH5" s="80" t="s">
        <v>90</v>
      </c>
      <c r="CI5" s="80" t="s">
        <v>91</v>
      </c>
      <c r="CJ5" s="80" t="s">
        <v>92</v>
      </c>
      <c r="CK5" s="80" t="s">
        <v>88</v>
      </c>
      <c r="CL5" s="80" t="s">
        <v>82</v>
      </c>
      <c r="CM5" s="80" t="s">
        <v>83</v>
      </c>
      <c r="CN5" s="80" t="s">
        <v>84</v>
      </c>
      <c r="CO5" s="80" t="s">
        <v>85</v>
      </c>
      <c r="CP5" s="80" t="s">
        <v>86</v>
      </c>
      <c r="CQ5" s="80" t="s">
        <v>87</v>
      </c>
      <c r="CR5" s="80" t="s">
        <v>89</v>
      </c>
      <c r="CS5" s="80" t="s">
        <v>90</v>
      </c>
      <c r="CT5" s="80" t="s">
        <v>91</v>
      </c>
      <c r="CU5" s="80" t="s">
        <v>92</v>
      </c>
      <c r="CV5" s="80" t="s">
        <v>88</v>
      </c>
      <c r="CW5" s="80" t="s">
        <v>82</v>
      </c>
      <c r="CX5" s="80" t="s">
        <v>83</v>
      </c>
      <c r="CY5" s="80" t="s">
        <v>84</v>
      </c>
      <c r="CZ5" s="80" t="s">
        <v>85</v>
      </c>
      <c r="DA5" s="80" t="s">
        <v>86</v>
      </c>
      <c r="DB5" s="80" t="s">
        <v>87</v>
      </c>
      <c r="DC5" s="80" t="s">
        <v>89</v>
      </c>
      <c r="DD5" s="80" t="s">
        <v>90</v>
      </c>
      <c r="DE5" s="80" t="s">
        <v>91</v>
      </c>
      <c r="DF5" s="80" t="s">
        <v>92</v>
      </c>
      <c r="DG5" s="80" t="s">
        <v>88</v>
      </c>
      <c r="DH5" s="80" t="s">
        <v>82</v>
      </c>
      <c r="DI5" s="80" t="s">
        <v>83</v>
      </c>
      <c r="DJ5" s="80" t="s">
        <v>84</v>
      </c>
      <c r="DK5" s="80" t="s">
        <v>85</v>
      </c>
      <c r="DL5" s="80" t="s">
        <v>86</v>
      </c>
      <c r="DM5" s="80" t="s">
        <v>87</v>
      </c>
      <c r="DN5" s="80" t="s">
        <v>89</v>
      </c>
      <c r="DO5" s="80" t="s">
        <v>90</v>
      </c>
      <c r="DP5" s="80" t="s">
        <v>91</v>
      </c>
      <c r="DQ5" s="80" t="s">
        <v>92</v>
      </c>
      <c r="DR5" s="80" t="s">
        <v>88</v>
      </c>
      <c r="DS5" s="80" t="s">
        <v>82</v>
      </c>
      <c r="DT5" s="80" t="s">
        <v>83</v>
      </c>
      <c r="DU5" s="80" t="s">
        <v>84</v>
      </c>
      <c r="DV5" s="80" t="s">
        <v>85</v>
      </c>
      <c r="DW5" s="80" t="s">
        <v>86</v>
      </c>
      <c r="DX5" s="80" t="s">
        <v>87</v>
      </c>
      <c r="DY5" s="80" t="s">
        <v>89</v>
      </c>
      <c r="DZ5" s="80" t="s">
        <v>90</v>
      </c>
      <c r="EA5" s="80" t="s">
        <v>91</v>
      </c>
      <c r="EB5" s="80" t="s">
        <v>92</v>
      </c>
      <c r="EC5" s="80" t="s">
        <v>88</v>
      </c>
      <c r="ED5" s="80" t="s">
        <v>82</v>
      </c>
      <c r="EE5" s="80" t="s">
        <v>83</v>
      </c>
      <c r="EF5" s="80" t="s">
        <v>84</v>
      </c>
      <c r="EG5" s="80" t="s">
        <v>85</v>
      </c>
      <c r="EH5" s="80" t="s">
        <v>86</v>
      </c>
      <c r="EI5" s="80" t="s">
        <v>87</v>
      </c>
      <c r="EJ5" s="80" t="s">
        <v>89</v>
      </c>
      <c r="EK5" s="80" t="s">
        <v>90</v>
      </c>
      <c r="EL5" s="80" t="s">
        <v>91</v>
      </c>
      <c r="EM5" s="80" t="s">
        <v>92</v>
      </c>
      <c r="EN5" s="80" t="s">
        <v>88</v>
      </c>
    </row>
    <row r="6" spans="1:144" s="67" customFormat="1">
      <c r="A6" s="68" t="s">
        <v>93</v>
      </c>
      <c r="B6" s="73">
        <f t="shared" ref="B6:W6" si="1">B7</f>
        <v>2022</v>
      </c>
      <c r="C6" s="73">
        <f t="shared" si="1"/>
        <v>112097</v>
      </c>
      <c r="D6" s="73">
        <f t="shared" si="1"/>
        <v>46</v>
      </c>
      <c r="E6" s="73">
        <f t="shared" si="1"/>
        <v>1</v>
      </c>
      <c r="F6" s="73">
        <f t="shared" si="1"/>
        <v>0</v>
      </c>
      <c r="G6" s="73">
        <f t="shared" si="1"/>
        <v>1</v>
      </c>
      <c r="H6" s="73" t="str">
        <f t="shared" si="1"/>
        <v>埼玉県　飯能市</v>
      </c>
      <c r="I6" s="73" t="str">
        <f t="shared" si="1"/>
        <v>法適用</v>
      </c>
      <c r="J6" s="73" t="str">
        <f t="shared" si="1"/>
        <v>水道事業</v>
      </c>
      <c r="K6" s="73" t="str">
        <f t="shared" si="1"/>
        <v>末端給水事業</v>
      </c>
      <c r="L6" s="73" t="str">
        <f t="shared" si="1"/>
        <v>A4</v>
      </c>
      <c r="M6" s="73" t="str">
        <f t="shared" si="1"/>
        <v>非設置</v>
      </c>
      <c r="N6" s="83" t="str">
        <f t="shared" si="1"/>
        <v>-</v>
      </c>
      <c r="O6" s="83">
        <f t="shared" si="1"/>
        <v>80.900000000000006</v>
      </c>
      <c r="P6" s="83">
        <f t="shared" si="1"/>
        <v>99.13</v>
      </c>
      <c r="Q6" s="83">
        <f t="shared" si="1"/>
        <v>2255</v>
      </c>
      <c r="R6" s="83">
        <f t="shared" si="1"/>
        <v>78445</v>
      </c>
      <c r="S6" s="83">
        <f t="shared" si="1"/>
        <v>193.05</v>
      </c>
      <c r="T6" s="83">
        <f t="shared" si="1"/>
        <v>406.35</v>
      </c>
      <c r="U6" s="83">
        <f t="shared" si="1"/>
        <v>77665</v>
      </c>
      <c r="V6" s="83">
        <f t="shared" si="1"/>
        <v>50.66</v>
      </c>
      <c r="W6" s="83">
        <f t="shared" si="1"/>
        <v>1533.06</v>
      </c>
      <c r="X6" s="89">
        <f t="shared" ref="X6:AG6" si="2">IF(X7="",NA(),X7)</f>
        <v>108.26</v>
      </c>
      <c r="Y6" s="89">
        <f t="shared" si="2"/>
        <v>108.45</v>
      </c>
      <c r="Z6" s="89">
        <f t="shared" si="2"/>
        <v>107.04</v>
      </c>
      <c r="AA6" s="89">
        <f t="shared" si="2"/>
        <v>109.52</v>
      </c>
      <c r="AB6" s="89">
        <f t="shared" si="2"/>
        <v>105.79</v>
      </c>
      <c r="AC6" s="89">
        <f t="shared" si="2"/>
        <v>111.44</v>
      </c>
      <c r="AD6" s="89">
        <f t="shared" si="2"/>
        <v>111.17</v>
      </c>
      <c r="AE6" s="89">
        <f t="shared" si="2"/>
        <v>110.91</v>
      </c>
      <c r="AF6" s="89">
        <f t="shared" si="2"/>
        <v>111.49</v>
      </c>
      <c r="AG6" s="89">
        <f t="shared" si="2"/>
        <v>109.09</v>
      </c>
      <c r="AH6" s="83" t="str">
        <f>IF(AH7="","",IF(AH7="-","【-】","【"&amp;SUBSTITUTE(TEXT(AH7,"#,##0.00"),"-","△")&amp;"】"))</f>
        <v>【108.70】</v>
      </c>
      <c r="AI6" s="83">
        <f t="shared" ref="AI6:AR6" si="3">IF(AI7="",NA(),AI7)</f>
        <v>0</v>
      </c>
      <c r="AJ6" s="83">
        <f t="shared" si="3"/>
        <v>0</v>
      </c>
      <c r="AK6" s="83">
        <f t="shared" si="3"/>
        <v>0</v>
      </c>
      <c r="AL6" s="83">
        <f t="shared" si="3"/>
        <v>0</v>
      </c>
      <c r="AM6" s="83">
        <f t="shared" si="3"/>
        <v>0</v>
      </c>
      <c r="AN6" s="89">
        <f t="shared" si="3"/>
        <v>1.03</v>
      </c>
      <c r="AO6" s="89">
        <f t="shared" si="3"/>
        <v>0.78</v>
      </c>
      <c r="AP6" s="89">
        <f t="shared" si="3"/>
        <v>0.92</v>
      </c>
      <c r="AQ6" s="89">
        <f t="shared" si="3"/>
        <v>0.87</v>
      </c>
      <c r="AR6" s="89">
        <f t="shared" si="3"/>
        <v>0.93</v>
      </c>
      <c r="AS6" s="83" t="str">
        <f>IF(AS7="","",IF(AS7="-","【-】","【"&amp;SUBSTITUTE(TEXT(AS7,"#,##0.00"),"-","△")&amp;"】"))</f>
        <v>【1.34】</v>
      </c>
      <c r="AT6" s="89">
        <f t="shared" ref="AT6:BC6" si="4">IF(AT7="",NA(),AT7)</f>
        <v>134.81</v>
      </c>
      <c r="AU6" s="89">
        <f t="shared" si="4"/>
        <v>148.44999999999999</v>
      </c>
      <c r="AV6" s="89">
        <f t="shared" si="4"/>
        <v>237.51</v>
      </c>
      <c r="AW6" s="89">
        <f t="shared" si="4"/>
        <v>225.04</v>
      </c>
      <c r="AX6" s="89">
        <f t="shared" si="4"/>
        <v>200.93</v>
      </c>
      <c r="AY6" s="89">
        <f t="shared" si="4"/>
        <v>349.83</v>
      </c>
      <c r="AZ6" s="89">
        <f t="shared" si="4"/>
        <v>360.86</v>
      </c>
      <c r="BA6" s="89">
        <f t="shared" si="4"/>
        <v>350.79</v>
      </c>
      <c r="BB6" s="89">
        <f t="shared" si="4"/>
        <v>354.57</v>
      </c>
      <c r="BC6" s="89">
        <f t="shared" si="4"/>
        <v>357.74</v>
      </c>
      <c r="BD6" s="83" t="str">
        <f>IF(BD7="","",IF(BD7="-","【-】","【"&amp;SUBSTITUTE(TEXT(BD7,"#,##0.00"),"-","△")&amp;"】"))</f>
        <v>【252.29】</v>
      </c>
      <c r="BE6" s="89">
        <f t="shared" ref="BE6:BN6" si="5">IF(BE7="",NA(),BE7)</f>
        <v>279.72000000000003</v>
      </c>
      <c r="BF6" s="89">
        <f t="shared" si="5"/>
        <v>286.60000000000002</v>
      </c>
      <c r="BG6" s="89">
        <f t="shared" si="5"/>
        <v>296.8</v>
      </c>
      <c r="BH6" s="89">
        <f t="shared" si="5"/>
        <v>273.91000000000003</v>
      </c>
      <c r="BI6" s="89">
        <f t="shared" si="5"/>
        <v>272.47000000000003</v>
      </c>
      <c r="BJ6" s="89">
        <f t="shared" si="5"/>
        <v>314.87</v>
      </c>
      <c r="BK6" s="89">
        <f t="shared" si="5"/>
        <v>309.27999999999997</v>
      </c>
      <c r="BL6" s="89">
        <f t="shared" si="5"/>
        <v>322.92</v>
      </c>
      <c r="BM6" s="89">
        <f t="shared" si="5"/>
        <v>303.45999999999998</v>
      </c>
      <c r="BN6" s="89">
        <f t="shared" si="5"/>
        <v>307.27999999999997</v>
      </c>
      <c r="BO6" s="83" t="str">
        <f>IF(BO7="","",IF(BO7="-","【-】","【"&amp;SUBSTITUTE(TEXT(BO7,"#,##0.00"),"-","△")&amp;"】"))</f>
        <v>【268.07】</v>
      </c>
      <c r="BP6" s="89">
        <f t="shared" ref="BP6:BY6" si="6">IF(BP7="",NA(),BP7)</f>
        <v>99.57</v>
      </c>
      <c r="BQ6" s="89">
        <f t="shared" si="6"/>
        <v>99.71</v>
      </c>
      <c r="BR6" s="89">
        <f t="shared" si="6"/>
        <v>98.09</v>
      </c>
      <c r="BS6" s="89">
        <f t="shared" si="6"/>
        <v>101.21</v>
      </c>
      <c r="BT6" s="89">
        <f t="shared" si="6"/>
        <v>97.13</v>
      </c>
      <c r="BU6" s="89">
        <f t="shared" si="6"/>
        <v>103.54</v>
      </c>
      <c r="BV6" s="89">
        <f t="shared" si="6"/>
        <v>103.32</v>
      </c>
      <c r="BW6" s="89">
        <f t="shared" si="6"/>
        <v>100.85</v>
      </c>
      <c r="BX6" s="89">
        <f t="shared" si="6"/>
        <v>103.79</v>
      </c>
      <c r="BY6" s="89">
        <f t="shared" si="6"/>
        <v>98.3</v>
      </c>
      <c r="BZ6" s="83" t="str">
        <f>IF(BZ7="","",IF(BZ7="-","【-】","【"&amp;SUBSTITUTE(TEXT(BZ7,"#,##0.00"),"-","△")&amp;"】"))</f>
        <v>【97.47】</v>
      </c>
      <c r="CA6" s="89">
        <f t="shared" ref="CA6:CJ6" si="7">IF(CA7="",NA(),CA7)</f>
        <v>159.68</v>
      </c>
      <c r="CB6" s="89">
        <f t="shared" si="7"/>
        <v>160.13999999999999</v>
      </c>
      <c r="CC6" s="89">
        <f t="shared" si="7"/>
        <v>152.85</v>
      </c>
      <c r="CD6" s="89">
        <f t="shared" si="7"/>
        <v>156.02000000000001</v>
      </c>
      <c r="CE6" s="89">
        <f t="shared" si="7"/>
        <v>163.29</v>
      </c>
      <c r="CF6" s="89">
        <f t="shared" si="7"/>
        <v>167.46</v>
      </c>
      <c r="CG6" s="89">
        <f t="shared" si="7"/>
        <v>168.56</v>
      </c>
      <c r="CH6" s="89">
        <f t="shared" si="7"/>
        <v>167.1</v>
      </c>
      <c r="CI6" s="89">
        <f t="shared" si="7"/>
        <v>167.86</v>
      </c>
      <c r="CJ6" s="89">
        <f t="shared" si="7"/>
        <v>173.68</v>
      </c>
      <c r="CK6" s="83" t="str">
        <f>IF(CK7="","",IF(CK7="-","【-】","【"&amp;SUBSTITUTE(TEXT(CK7,"#,##0.00"),"-","△")&amp;"】"))</f>
        <v>【174.75】</v>
      </c>
      <c r="CL6" s="89">
        <f t="shared" ref="CL6:CU6" si="8">IF(CL7="",NA(),CL7)</f>
        <v>51.65</v>
      </c>
      <c r="CM6" s="89">
        <f t="shared" si="8"/>
        <v>53.23</v>
      </c>
      <c r="CN6" s="89">
        <f t="shared" si="8"/>
        <v>52.44</v>
      </c>
      <c r="CO6" s="89">
        <f t="shared" si="8"/>
        <v>51.48</v>
      </c>
      <c r="CP6" s="89">
        <f t="shared" si="8"/>
        <v>50.06</v>
      </c>
      <c r="CQ6" s="89">
        <f t="shared" si="8"/>
        <v>59.46</v>
      </c>
      <c r="CR6" s="89">
        <f t="shared" si="8"/>
        <v>59.51</v>
      </c>
      <c r="CS6" s="89">
        <f t="shared" si="8"/>
        <v>59.91</v>
      </c>
      <c r="CT6" s="89">
        <f t="shared" si="8"/>
        <v>59.4</v>
      </c>
      <c r="CU6" s="89">
        <f t="shared" si="8"/>
        <v>59.24</v>
      </c>
      <c r="CV6" s="83" t="str">
        <f>IF(CV7="","",IF(CV7="-","【-】","【"&amp;SUBSTITUTE(TEXT(CV7,"#,##0.00"),"-","△")&amp;"】"))</f>
        <v>【59.97】</v>
      </c>
      <c r="CW6" s="89">
        <f t="shared" ref="CW6:DF6" si="9">IF(CW7="",NA(),CW7)</f>
        <v>85.27</v>
      </c>
      <c r="CX6" s="89">
        <f t="shared" si="9"/>
        <v>82.56</v>
      </c>
      <c r="CY6" s="89">
        <f t="shared" si="9"/>
        <v>85.15</v>
      </c>
      <c r="CZ6" s="89">
        <f t="shared" si="9"/>
        <v>85.93</v>
      </c>
      <c r="DA6" s="89">
        <f t="shared" si="9"/>
        <v>86.79</v>
      </c>
      <c r="DB6" s="89">
        <f t="shared" si="9"/>
        <v>87.41</v>
      </c>
      <c r="DC6" s="89">
        <f t="shared" si="9"/>
        <v>87.08</v>
      </c>
      <c r="DD6" s="89">
        <f t="shared" si="9"/>
        <v>87.26</v>
      </c>
      <c r="DE6" s="89">
        <f t="shared" si="9"/>
        <v>87.57</v>
      </c>
      <c r="DF6" s="89">
        <f t="shared" si="9"/>
        <v>87.26</v>
      </c>
      <c r="DG6" s="83" t="str">
        <f>IF(DG7="","",IF(DG7="-","【-】","【"&amp;SUBSTITUTE(TEXT(DG7,"#,##0.00"),"-","△")&amp;"】"))</f>
        <v>【89.76】</v>
      </c>
      <c r="DH6" s="89">
        <f t="shared" ref="DH6:DQ6" si="10">IF(DH7="",NA(),DH7)</f>
        <v>48.98</v>
      </c>
      <c r="DI6" s="89">
        <f t="shared" si="10"/>
        <v>50.04</v>
      </c>
      <c r="DJ6" s="89">
        <f t="shared" si="10"/>
        <v>51.01</v>
      </c>
      <c r="DK6" s="89">
        <f t="shared" si="10"/>
        <v>52.53</v>
      </c>
      <c r="DL6" s="89">
        <f t="shared" si="10"/>
        <v>53.85</v>
      </c>
      <c r="DM6" s="89">
        <f t="shared" si="10"/>
        <v>47.62</v>
      </c>
      <c r="DN6" s="89">
        <f t="shared" si="10"/>
        <v>48.55</v>
      </c>
      <c r="DO6" s="89">
        <f t="shared" si="10"/>
        <v>49.2</v>
      </c>
      <c r="DP6" s="89">
        <f t="shared" si="10"/>
        <v>50.01</v>
      </c>
      <c r="DQ6" s="89">
        <f t="shared" si="10"/>
        <v>50.99</v>
      </c>
      <c r="DR6" s="83" t="str">
        <f>IF(DR7="","",IF(DR7="-","【-】","【"&amp;SUBSTITUTE(TEXT(DR7,"#,##0.00"),"-","△")&amp;"】"))</f>
        <v>【51.51】</v>
      </c>
      <c r="DS6" s="89">
        <f t="shared" ref="DS6:EB6" si="11">IF(DS7="",NA(),DS7)</f>
        <v>18.760000000000002</v>
      </c>
      <c r="DT6" s="89">
        <f t="shared" si="11"/>
        <v>18.18</v>
      </c>
      <c r="DU6" s="89">
        <f t="shared" si="11"/>
        <v>23.96</v>
      </c>
      <c r="DV6" s="89">
        <f t="shared" si="11"/>
        <v>27.78</v>
      </c>
      <c r="DW6" s="89">
        <f t="shared" si="11"/>
        <v>31.1</v>
      </c>
      <c r="DX6" s="89">
        <f t="shared" si="11"/>
        <v>16.27</v>
      </c>
      <c r="DY6" s="89">
        <f t="shared" si="11"/>
        <v>17.11</v>
      </c>
      <c r="DZ6" s="89">
        <f t="shared" si="11"/>
        <v>18.329999999999998</v>
      </c>
      <c r="EA6" s="89">
        <f t="shared" si="11"/>
        <v>20.27</v>
      </c>
      <c r="EB6" s="89">
        <f t="shared" si="11"/>
        <v>21.69</v>
      </c>
      <c r="EC6" s="83" t="str">
        <f>IF(EC7="","",IF(EC7="-","【-】","【"&amp;SUBSTITUTE(TEXT(EC7,"#,##0.00"),"-","△")&amp;"】"))</f>
        <v>【23.75】</v>
      </c>
      <c r="ED6" s="89">
        <f t="shared" ref="ED6:EM6" si="12">IF(ED7="",NA(),ED7)</f>
        <v>0.57999999999999996</v>
      </c>
      <c r="EE6" s="89">
        <f t="shared" si="12"/>
        <v>0.28000000000000003</v>
      </c>
      <c r="EF6" s="89">
        <f t="shared" si="12"/>
        <v>0.42</v>
      </c>
      <c r="EG6" s="89">
        <f t="shared" si="12"/>
        <v>0.1</v>
      </c>
      <c r="EH6" s="89">
        <f t="shared" si="12"/>
        <v>0.25</v>
      </c>
      <c r="EI6" s="89">
        <f t="shared" si="12"/>
        <v>0.63</v>
      </c>
      <c r="EJ6" s="89">
        <f t="shared" si="12"/>
        <v>0.63</v>
      </c>
      <c r="EK6" s="89">
        <f t="shared" si="12"/>
        <v>0.6</v>
      </c>
      <c r="EL6" s="89">
        <f t="shared" si="12"/>
        <v>0.56000000000000005</v>
      </c>
      <c r="EM6" s="89">
        <f t="shared" si="12"/>
        <v>0.6</v>
      </c>
      <c r="EN6" s="83" t="str">
        <f>IF(EN7="","",IF(EN7="-","【-】","【"&amp;SUBSTITUTE(TEXT(EN7,"#,##0.00"),"-","△")&amp;"】"))</f>
        <v>【0.67】</v>
      </c>
    </row>
    <row r="7" spans="1:144" s="67" customFormat="1">
      <c r="A7" s="68"/>
      <c r="B7" s="74">
        <v>2022</v>
      </c>
      <c r="C7" s="74">
        <v>112097</v>
      </c>
      <c r="D7" s="74">
        <v>46</v>
      </c>
      <c r="E7" s="74">
        <v>1</v>
      </c>
      <c r="F7" s="74">
        <v>0</v>
      </c>
      <c r="G7" s="74">
        <v>1</v>
      </c>
      <c r="H7" s="74" t="s">
        <v>94</v>
      </c>
      <c r="I7" s="74" t="s">
        <v>95</v>
      </c>
      <c r="J7" s="74" t="s">
        <v>96</v>
      </c>
      <c r="K7" s="74" t="s">
        <v>97</v>
      </c>
      <c r="L7" s="74" t="s">
        <v>58</v>
      </c>
      <c r="M7" s="74" t="s">
        <v>14</v>
      </c>
      <c r="N7" s="84" t="s">
        <v>98</v>
      </c>
      <c r="O7" s="84">
        <v>80.900000000000006</v>
      </c>
      <c r="P7" s="84">
        <v>99.13</v>
      </c>
      <c r="Q7" s="84">
        <v>2255</v>
      </c>
      <c r="R7" s="84">
        <v>78445</v>
      </c>
      <c r="S7" s="84">
        <v>193.05</v>
      </c>
      <c r="T7" s="84">
        <v>406.35</v>
      </c>
      <c r="U7" s="84">
        <v>77665</v>
      </c>
      <c r="V7" s="84">
        <v>50.66</v>
      </c>
      <c r="W7" s="84">
        <v>1533.06</v>
      </c>
      <c r="X7" s="84">
        <v>108.26</v>
      </c>
      <c r="Y7" s="84">
        <v>108.45</v>
      </c>
      <c r="Z7" s="84">
        <v>107.04</v>
      </c>
      <c r="AA7" s="84">
        <v>109.52</v>
      </c>
      <c r="AB7" s="84">
        <v>105.79</v>
      </c>
      <c r="AC7" s="84">
        <v>111.44</v>
      </c>
      <c r="AD7" s="84">
        <v>111.17</v>
      </c>
      <c r="AE7" s="84">
        <v>110.91</v>
      </c>
      <c r="AF7" s="84">
        <v>111.49</v>
      </c>
      <c r="AG7" s="84">
        <v>109.09</v>
      </c>
      <c r="AH7" s="84">
        <v>108.7</v>
      </c>
      <c r="AI7" s="84">
        <v>0</v>
      </c>
      <c r="AJ7" s="84">
        <v>0</v>
      </c>
      <c r="AK7" s="84">
        <v>0</v>
      </c>
      <c r="AL7" s="84">
        <v>0</v>
      </c>
      <c r="AM7" s="84">
        <v>0</v>
      </c>
      <c r="AN7" s="84">
        <v>1.03</v>
      </c>
      <c r="AO7" s="84">
        <v>0.78</v>
      </c>
      <c r="AP7" s="84">
        <v>0.92</v>
      </c>
      <c r="AQ7" s="84">
        <v>0.87</v>
      </c>
      <c r="AR7" s="84">
        <v>0.93</v>
      </c>
      <c r="AS7" s="84">
        <v>1.34</v>
      </c>
      <c r="AT7" s="84">
        <v>134.81</v>
      </c>
      <c r="AU7" s="84">
        <v>148.44999999999999</v>
      </c>
      <c r="AV7" s="84">
        <v>237.51</v>
      </c>
      <c r="AW7" s="84">
        <v>225.04</v>
      </c>
      <c r="AX7" s="84">
        <v>200.93</v>
      </c>
      <c r="AY7" s="84">
        <v>349.83</v>
      </c>
      <c r="AZ7" s="84">
        <v>360.86</v>
      </c>
      <c r="BA7" s="84">
        <v>350.79</v>
      </c>
      <c r="BB7" s="84">
        <v>354.57</v>
      </c>
      <c r="BC7" s="84">
        <v>357.74</v>
      </c>
      <c r="BD7" s="84">
        <v>252.29</v>
      </c>
      <c r="BE7" s="84">
        <v>279.72000000000003</v>
      </c>
      <c r="BF7" s="84">
        <v>286.60000000000002</v>
      </c>
      <c r="BG7" s="84">
        <v>296.8</v>
      </c>
      <c r="BH7" s="84">
        <v>273.91000000000003</v>
      </c>
      <c r="BI7" s="84">
        <v>272.47000000000003</v>
      </c>
      <c r="BJ7" s="84">
        <v>314.87</v>
      </c>
      <c r="BK7" s="84">
        <v>309.27999999999997</v>
      </c>
      <c r="BL7" s="84">
        <v>322.92</v>
      </c>
      <c r="BM7" s="84">
        <v>303.45999999999998</v>
      </c>
      <c r="BN7" s="84">
        <v>307.27999999999997</v>
      </c>
      <c r="BO7" s="84">
        <v>268.07</v>
      </c>
      <c r="BP7" s="84">
        <v>99.57</v>
      </c>
      <c r="BQ7" s="84">
        <v>99.71</v>
      </c>
      <c r="BR7" s="84">
        <v>98.09</v>
      </c>
      <c r="BS7" s="84">
        <v>101.21</v>
      </c>
      <c r="BT7" s="84">
        <v>97.13</v>
      </c>
      <c r="BU7" s="84">
        <v>103.54</v>
      </c>
      <c r="BV7" s="84">
        <v>103.32</v>
      </c>
      <c r="BW7" s="84">
        <v>100.85</v>
      </c>
      <c r="BX7" s="84">
        <v>103.79</v>
      </c>
      <c r="BY7" s="84">
        <v>98.3</v>
      </c>
      <c r="BZ7" s="84">
        <v>97.47</v>
      </c>
      <c r="CA7" s="84">
        <v>159.68</v>
      </c>
      <c r="CB7" s="84">
        <v>160.13999999999999</v>
      </c>
      <c r="CC7" s="84">
        <v>152.85</v>
      </c>
      <c r="CD7" s="84">
        <v>156.02000000000001</v>
      </c>
      <c r="CE7" s="84">
        <v>163.29</v>
      </c>
      <c r="CF7" s="84">
        <v>167.46</v>
      </c>
      <c r="CG7" s="84">
        <v>168.56</v>
      </c>
      <c r="CH7" s="84">
        <v>167.1</v>
      </c>
      <c r="CI7" s="84">
        <v>167.86</v>
      </c>
      <c r="CJ7" s="84">
        <v>173.68</v>
      </c>
      <c r="CK7" s="84">
        <v>174.75</v>
      </c>
      <c r="CL7" s="84">
        <v>51.65</v>
      </c>
      <c r="CM7" s="84">
        <v>53.23</v>
      </c>
      <c r="CN7" s="84">
        <v>52.44</v>
      </c>
      <c r="CO7" s="84">
        <v>51.48</v>
      </c>
      <c r="CP7" s="84">
        <v>50.06</v>
      </c>
      <c r="CQ7" s="84">
        <v>59.46</v>
      </c>
      <c r="CR7" s="84">
        <v>59.51</v>
      </c>
      <c r="CS7" s="84">
        <v>59.91</v>
      </c>
      <c r="CT7" s="84">
        <v>59.4</v>
      </c>
      <c r="CU7" s="84">
        <v>59.24</v>
      </c>
      <c r="CV7" s="84">
        <v>59.97</v>
      </c>
      <c r="CW7" s="84">
        <v>85.27</v>
      </c>
      <c r="CX7" s="84">
        <v>82.56</v>
      </c>
      <c r="CY7" s="84">
        <v>85.15</v>
      </c>
      <c r="CZ7" s="84">
        <v>85.93</v>
      </c>
      <c r="DA7" s="84">
        <v>86.79</v>
      </c>
      <c r="DB7" s="84">
        <v>87.41</v>
      </c>
      <c r="DC7" s="84">
        <v>87.08</v>
      </c>
      <c r="DD7" s="84">
        <v>87.26</v>
      </c>
      <c r="DE7" s="84">
        <v>87.57</v>
      </c>
      <c r="DF7" s="84">
        <v>87.26</v>
      </c>
      <c r="DG7" s="84">
        <v>89.76</v>
      </c>
      <c r="DH7" s="84">
        <v>48.98</v>
      </c>
      <c r="DI7" s="84">
        <v>50.04</v>
      </c>
      <c r="DJ7" s="84">
        <v>51.01</v>
      </c>
      <c r="DK7" s="84">
        <v>52.53</v>
      </c>
      <c r="DL7" s="84">
        <v>53.85</v>
      </c>
      <c r="DM7" s="84">
        <v>47.62</v>
      </c>
      <c r="DN7" s="84">
        <v>48.55</v>
      </c>
      <c r="DO7" s="84">
        <v>49.2</v>
      </c>
      <c r="DP7" s="84">
        <v>50.01</v>
      </c>
      <c r="DQ7" s="84">
        <v>50.99</v>
      </c>
      <c r="DR7" s="84">
        <v>51.51</v>
      </c>
      <c r="DS7" s="84">
        <v>18.760000000000002</v>
      </c>
      <c r="DT7" s="84">
        <v>18.18</v>
      </c>
      <c r="DU7" s="84">
        <v>23.96</v>
      </c>
      <c r="DV7" s="84">
        <v>27.78</v>
      </c>
      <c r="DW7" s="84">
        <v>31.1</v>
      </c>
      <c r="DX7" s="84">
        <v>16.27</v>
      </c>
      <c r="DY7" s="84">
        <v>17.11</v>
      </c>
      <c r="DZ7" s="84">
        <v>18.329999999999998</v>
      </c>
      <c r="EA7" s="84">
        <v>20.27</v>
      </c>
      <c r="EB7" s="84">
        <v>21.69</v>
      </c>
      <c r="EC7" s="84">
        <v>23.75</v>
      </c>
      <c r="ED7" s="84">
        <v>0.57999999999999996</v>
      </c>
      <c r="EE7" s="84">
        <v>0.28000000000000003</v>
      </c>
      <c r="EF7" s="84">
        <v>0.42</v>
      </c>
      <c r="EG7" s="84">
        <v>0.1</v>
      </c>
      <c r="EH7" s="84">
        <v>0.25</v>
      </c>
      <c r="EI7" s="84">
        <v>0.63</v>
      </c>
      <c r="EJ7" s="84">
        <v>0.63</v>
      </c>
      <c r="EK7" s="84">
        <v>0.6</v>
      </c>
      <c r="EL7" s="84">
        <v>0.56000000000000005</v>
      </c>
      <c r="EM7" s="84">
        <v>0.6</v>
      </c>
      <c r="EN7" s="84">
        <v>0.67</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50</v>
      </c>
      <c r="B10" s="75">
        <f>DATEVALUE($B7+12-B11&amp;"/1/"&amp;B12)</f>
        <v>47484</v>
      </c>
      <c r="C10" s="76">
        <f>DATEVALUE($B7+12-C11&amp;"/1/"&amp;C12)</f>
        <v>47849</v>
      </c>
      <c r="D10" s="76">
        <f>DATEVALUE($B7+12-D11&amp;"/1/"&amp;D12)</f>
        <v>48215</v>
      </c>
      <c r="E10" s="76">
        <f>DATEVALUE($B7+12-E11&amp;"/1/"&amp;E12)</f>
        <v>48582</v>
      </c>
      <c r="F10" s="76">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HC05902</cp:lastModifiedBy>
  <dcterms:created xsi:type="dcterms:W3CDTF">2023-12-05T00:51:02Z</dcterms:created>
  <dcterms:modified xsi:type="dcterms:W3CDTF">2024-02-06T04:41:38Z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2024-02-06T04:41:38Z</vt:filetime>
  </property>
</Properties>
</file>