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zuasBPzWsDU08wiUA5c5kXRbGfuqdbaALDTVqJMlBCwZSYCdEl4aS/WVUp2w5yg/usAA0q05GAXaeqJsMszow==" workbookSaltValue="yECdUXFRF37LIyM2T2eGa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<sst xmlns="http://schemas.openxmlformats.org/spreadsheetml/2006/main" xmlns:r="http://schemas.openxmlformats.org/officeDocument/2006/relationships" count="111" uniqueCount="111">
  <si>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</si>
  <si>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</si>
  <si>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</si>
  <si>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</si>
  <si>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</si>
  <si>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</si>
  <si>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</si>
  <si>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</si>
  <si>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</si>
  <si>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</si>
  <si>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</si>
  <si>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</si>
  <si>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</si>
  <si>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</si>
  <si>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</si>
  <si>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</si>
  <si>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</si>
  <si>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</si>
  <si>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</si>
  <si>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</si>
  <si>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</si>
  <si>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</si>
  <si>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</si>
  <si>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</si>
  <si>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</si>
  <si>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</si>
  <si>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</si>
  <si>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</si>
  <si>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</si>
  <si>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経営状況について、短期的債務に対する支払は確保しているものの、経常収支比率については100％を下回り赤字経営となった。また、料金回収率も減少しており、給水に係る費用を給水収益以外の収入で賄う割合が増え、収支のバランスが保てなくなってきている。今後も支出の抑制や更なる業務の効率化を行い、経営改善に努めていくとともに、料金体系の見直しを含めた財源確保の取り組みをしていく必要がある。
　施設の老朽化については、飯能市水道ビジョン（経営戦略プラン）及び飯能市水道事業中期経営計画に基づき、施設の再構築や統廃合、老朽管の更新を計画的に実施することで施設利用率や有収率の向上を図り、将来に亘り安定した給水を維持していく必要がある。</t>
    <rPh sb="9" eb="12">
      <t>タンキテキ</t>
    </rPh>
    <rPh sb="12" eb="14">
      <t>サイム</t>
    </rPh>
    <rPh sb="15" eb="16">
      <t>タイ</t>
    </rPh>
    <rPh sb="18" eb="20">
      <t>シハライ</t>
    </rPh>
    <rPh sb="21" eb="23">
      <t>カクホ</t>
    </rPh>
    <rPh sb="31" eb="33">
      <t>ケイジョウ</t>
    </rPh>
    <rPh sb="33" eb="35">
      <t>シュウシ</t>
    </rPh>
    <rPh sb="35" eb="37">
      <t>ヒリツ</t>
    </rPh>
    <rPh sb="47" eb="49">
      <t>シタマワ</t>
    </rPh>
    <rPh sb="50" eb="52">
      <t>アカジ</t>
    </rPh>
    <rPh sb="52" eb="54">
      <t>ケイエイ</t>
    </rPh>
    <rPh sb="62" eb="64">
      <t>リョウキン</t>
    </rPh>
    <rPh sb="64" eb="66">
      <t>カイシュウ</t>
    </rPh>
    <rPh sb="66" eb="67">
      <t>リツ</t>
    </rPh>
    <rPh sb="68" eb="70">
      <t>ゲンショウ</t>
    </rPh>
    <rPh sb="75" eb="77">
      <t>キュウスイ</t>
    </rPh>
    <rPh sb="78" eb="79">
      <t>カカ</t>
    </rPh>
    <rPh sb="80" eb="82">
      <t>ヒヨウ</t>
    </rPh>
    <rPh sb="83" eb="85">
      <t>キュウスイ</t>
    </rPh>
    <rPh sb="85" eb="87">
      <t>シュウエキ</t>
    </rPh>
    <rPh sb="87" eb="89">
      <t>イガイ</t>
    </rPh>
    <rPh sb="93" eb="94">
      <t>マカナ</t>
    </rPh>
    <rPh sb="95" eb="97">
      <t>ワリアイ</t>
    </rPh>
    <rPh sb="98" eb="99">
      <t>フ</t>
    </rPh>
    <rPh sb="101" eb="103">
      <t>シュウシ</t>
    </rPh>
    <rPh sb="109" eb="110">
      <t>タモ</t>
    </rPh>
    <rPh sb="184" eb="186">
      <t>ヒツヨウ</t>
    </rPh>
    <rPh sb="305" eb="307">
      <t>ヒツヨウ</t>
    </rPh>
    <phoneticPr fontId="1"/>
  </si>
  <si>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</si>
  <si>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</si>
  <si>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</si>
  <si>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</si>
  <si>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</si>
  <si>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</si>
  <si>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</si>
  <si>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</si>
  <si>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</si>
  <si>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A4</t>
  </si>
  <si>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</si>
  <si>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</si>
  <si>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</si>
  <si>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</si>
  <si>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</si>
  <si>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</si>
  <si>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</si>
  <si>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</si>
  <si>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</si>
  <si>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</si>
  <si>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</si>
  <si>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</si>
  <si>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</si>
  <si>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</si>
  <si>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</si>
  <si>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</si>
  <si>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</si>
  <si>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</si>
  <si>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</si>
  <si>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</si>
  <si>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</si>
  <si>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</si>
  <si>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</si>
  <si>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</si>
  <si>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</si>
  <si>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</si>
  <si>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</si>
  <si>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</si>
  <si>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</si>
  <si>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</si>
  <si>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</si>
  <si>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</si>
  <si>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</si>
  <si>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</si>
  <si>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</si>
  <si>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</si>
  <si>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</si>
  <si>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</si>
  <si>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</si>
  <si>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</si>
  <si>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</si>
  <si>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</si>
  <si>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</si>
  <si>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</si>
  <si>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</si>
  <si>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</si>
  <si>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</si>
  <si>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</si>
  <si>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</si>
  <si>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</si>
  <si>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</si>
  <si>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</si>
  <si>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</si>
  <si>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</si>
  <si>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</si>
  <si>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埼玉県　飯能市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</si>
  <si>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</si>
  <si>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</si>
  <si>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</si>
  <si>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</si>
  <si>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</si>
  <si>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</si>
  <si>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</si>
  <si>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</si>
  <si>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</si>
  <si>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</si>
  <si>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</si>
  <si>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</si>
  <si>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</si>
  <si>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①経常収支比率については、近年の物価高騰の影響などにより100％を下回り赤字となっている。
③流動比率は300％を上回っている。類似団体平均と比較しても概ね同程度を維持しており、短期的債務に対する支払は確保されている。
④企業債残高対給水収益比率は、類似団体と比較すると低い数値を示しているが、今後は老朽化した施設や管路の更新需要に多額の費用が必要となるため、将来負担の上昇も予想される。
⑤料金回収率は100％を下回っており類似団体と比較しても低い状況にある。支出の抑制に取り組んでいるものの現状では給水に係る費用を給水収益だけで賄いきれていない状況にある。
⑥給水原価は年々増加傾向にあり、類似団体と比較しても同程度の水準となっている。今後も物価高騰による経常費用の増加が予測されることから、給水原価の上昇が見込まれる。
⑦施設利用率は前年度と比較して上昇しているが、類似団体と比較すると低い数値を示している。今後も効果的な運用を行うため、適正な施設規模を検討する必要がある。
⑧有収率は1.62ポイント減少し類似団体と比較しても低い数値を示している。有収率向上のため、漏水調査による漏水の早期発見及び修繕、また老朽管の更新を計画的かつ効率的に行い有収率の向上に努める必要がある。</t>
    <rPh sb="13" eb="15">
      <t>キンネン</t>
    </rPh>
    <rPh sb="16" eb="18">
      <t>ブッカ</t>
    </rPh>
    <rPh sb="18" eb="20">
      <t>コウトウ</t>
    </rPh>
    <rPh sb="21" eb="23">
      <t>エイキョウ</t>
    </rPh>
    <rPh sb="33" eb="35">
      <t>シタマワ</t>
    </rPh>
    <rPh sb="36" eb="37">
      <t>アカ</t>
    </rPh>
    <rPh sb="251" eb="253">
      <t>キュウスイ</t>
    </rPh>
    <rPh sb="254" eb="255">
      <t>カカ</t>
    </rPh>
    <rPh sb="256" eb="258">
      <t>ヒヨウ</t>
    </rPh>
    <rPh sb="259" eb="261">
      <t>キュウスイ</t>
    </rPh>
    <rPh sb="261" eb="263">
      <t>シュウエキ</t>
    </rPh>
    <rPh sb="287" eb="289">
      <t>ネンネン</t>
    </rPh>
    <rPh sb="289" eb="291">
      <t>ゾウカ</t>
    </rPh>
    <rPh sb="291" eb="293">
      <t>ケイコウ</t>
    </rPh>
    <rPh sb="297" eb="299">
      <t>ルイジ</t>
    </rPh>
    <rPh sb="299" eb="301">
      <t>ダンタイ</t>
    </rPh>
    <rPh sb="302" eb="304">
      <t>ヒカク</t>
    </rPh>
    <rPh sb="307" eb="310">
      <t>ドウテイド</t>
    </rPh>
    <rPh sb="311" eb="313">
      <t>スイジュン</t>
    </rPh>
    <rPh sb="320" eb="322">
      <t>コンゴ</t>
    </rPh>
    <rPh sb="323" eb="325">
      <t>ブッカ</t>
    </rPh>
    <rPh sb="325" eb="327">
      <t>コウトウ</t>
    </rPh>
    <rPh sb="353" eb="355">
      <t>ジョウショウ</t>
    </rPh>
    <rPh sb="356" eb="358">
      <t>ミコ</t>
    </rPh>
    <phoneticPr fontId="1"/>
  </si>
  <si>
    <t>①有形固定資産減価償却率は上昇傾向にあり、類似団体と比較しても高い数値を示している。施設や管路の老朽化が進んでいるため今後も継続的に更新を行う必要がある。
②管路経年化率は類似団体と比較して高い数値を示している。管路の法定耐用年数が経過したことにより数値が上昇していることから、計画的に管路の更新を行う必要がある。
③管路更新率は0.12ポイント増加したが、類似団体と比較すると依然低い数値を示している。安定した給水を行うため、今後も継続して管路を更新していく必要がある。</t>
    <rPh sb="173" eb="175">
      <t>ゾウカ</t>
    </rPh>
    <rPh sb="189" eb="191">
      <t>イゼン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</si>
</sst>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0.1</c:v>
                </c:pt>
                <c:pt idx="2">
                  <c:v>0.25</c:v>
                </c:pt>
                <c:pt idx="3">
                  <c:v>0.25</c:v>
                </c:pt>
                <c:pt idx="4">
                  <c:v>0.37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52.44</c:v>
                </c:pt>
                <c:pt idx="1">
                  <c:v>51.48</c:v>
                </c:pt>
                <c:pt idx="2">
                  <c:v>50.06</c:v>
                </c:pt>
                <c:pt idx="3">
                  <c:v>50.48</c:v>
                </c:pt>
                <c:pt idx="4">
                  <c:v>51.56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85.15</c:v>
                </c:pt>
                <c:pt idx="1">
                  <c:v>85.93</c:v>
                </c:pt>
                <c:pt idx="2">
                  <c:v>86.79</c:v>
                </c:pt>
                <c:pt idx="3">
                  <c:v>85.07</c:v>
                </c:pt>
                <c:pt idx="4">
                  <c:v>83.45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107.04</c:v>
                </c:pt>
                <c:pt idx="1">
                  <c:v>109.52</c:v>
                </c:pt>
                <c:pt idx="2">
                  <c:v>105.79</c:v>
                </c:pt>
                <c:pt idx="3">
                  <c:v>107.05</c:v>
                </c:pt>
                <c:pt idx="4">
                  <c:v>98.15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51.01</c:v>
                </c:pt>
                <c:pt idx="1">
                  <c:v>52.53</c:v>
                </c:pt>
                <c:pt idx="2">
                  <c:v>53.85</c:v>
                </c:pt>
                <c:pt idx="3">
                  <c:v>55.09</c:v>
                </c:pt>
                <c:pt idx="4">
                  <c:v>56.48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23.96</c:v>
                </c:pt>
                <c:pt idx="1">
                  <c:v>27.78</c:v>
                </c:pt>
                <c:pt idx="2">
                  <c:v>31.1</c:v>
                </c:pt>
                <c:pt idx="3">
                  <c:v>29.35</c:v>
                </c:pt>
                <c:pt idx="4">
                  <c:v>30.69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237.51</c:v>
                </c:pt>
                <c:pt idx="1">
                  <c:v>225.04</c:v>
                </c:pt>
                <c:pt idx="2">
                  <c:v>200.93</c:v>
                </c:pt>
                <c:pt idx="3">
                  <c:v>331.44</c:v>
                </c:pt>
                <c:pt idx="4">
                  <c:v>342.26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296.8</c:v>
                </c:pt>
                <c:pt idx="1">
                  <c:v>273.91000000000003</c:v>
                </c:pt>
                <c:pt idx="2">
                  <c:v>272.47000000000003</c:v>
                </c:pt>
                <c:pt idx="3">
                  <c:v>274.31</c:v>
                </c:pt>
                <c:pt idx="4">
                  <c:v>263.69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98.09</c:v>
                </c:pt>
                <c:pt idx="1">
                  <c:v>101.21</c:v>
                </c:pt>
                <c:pt idx="2">
                  <c:v>97.13</c:v>
                </c:pt>
                <c:pt idx="3">
                  <c:v>95.3</c:v>
                </c:pt>
                <c:pt idx="4">
                  <c:v>90.32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152.85</c:v>
                </c:pt>
                <c:pt idx="1">
                  <c:v>156.02000000000001</c:v>
                </c:pt>
                <c:pt idx="2">
                  <c:v>163.29</c:v>
                </c:pt>
                <c:pt idx="3">
                  <c:v>167.15</c:v>
                </c:pt>
                <c:pt idx="4">
                  <c:v>177.17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J1" workbookViewId="0">
      <selection activeCell="CB64" sqref="CB6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埼玉県　飯能市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77963</v>
      </c>
      <c r="AM8" s="29"/>
      <c r="AN8" s="29"/>
      <c r="AO8" s="29"/>
      <c r="AP8" s="29"/>
      <c r="AQ8" s="29"/>
      <c r="AR8" s="29"/>
      <c r="AS8" s="29"/>
      <c r="AT8" s="7">
        <f>データ!$S$6</f>
        <v>193.05</v>
      </c>
      <c r="AU8" s="15"/>
      <c r="AV8" s="15"/>
      <c r="AW8" s="15"/>
      <c r="AX8" s="15"/>
      <c r="AY8" s="15"/>
      <c r="AZ8" s="15"/>
      <c r="BA8" s="15"/>
      <c r="BB8" s="27">
        <f>データ!$T$6</f>
        <v>403.85</v>
      </c>
      <c r="BC8" s="27"/>
      <c r="BD8" s="27"/>
      <c r="BE8" s="27"/>
      <c r="BF8" s="27"/>
      <c r="BG8" s="27"/>
      <c r="BH8" s="27"/>
      <c r="BI8" s="27"/>
      <c r="BJ8" s="3"/>
      <c r="BK8" s="3"/>
      <c r="BL8" s="36" t="s">
        <v>16</v>
      </c>
      <c r="BM8" s="47"/>
      <c r="BN8" s="54" t="s">
        <v>21</v>
      </c>
      <c r="BO8" s="54"/>
      <c r="BP8" s="54"/>
      <c r="BQ8" s="54"/>
      <c r="BR8" s="54"/>
      <c r="BS8" s="54"/>
      <c r="BT8" s="54"/>
      <c r="BU8" s="54"/>
      <c r="BV8" s="54"/>
      <c r="BW8" s="54"/>
      <c r="BX8" s="54"/>
      <c r="BY8" s="58"/>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8"/>
      <c r="BN9" s="55" t="s">
        <v>34</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81.5</v>
      </c>
      <c r="J10" s="15"/>
      <c r="K10" s="15"/>
      <c r="L10" s="15"/>
      <c r="M10" s="15"/>
      <c r="N10" s="15"/>
      <c r="O10" s="24"/>
      <c r="P10" s="27">
        <f>データ!$P$6</f>
        <v>99.19</v>
      </c>
      <c r="Q10" s="27"/>
      <c r="R10" s="27"/>
      <c r="S10" s="27"/>
      <c r="T10" s="27"/>
      <c r="U10" s="27"/>
      <c r="V10" s="27"/>
      <c r="W10" s="29">
        <f>データ!$Q$6</f>
        <v>2255</v>
      </c>
      <c r="X10" s="29"/>
      <c r="Y10" s="29"/>
      <c r="Z10" s="29"/>
      <c r="AA10" s="29"/>
      <c r="AB10" s="29"/>
      <c r="AC10" s="29"/>
      <c r="AD10" s="2"/>
      <c r="AE10" s="2"/>
      <c r="AF10" s="2"/>
      <c r="AG10" s="2"/>
      <c r="AH10" s="2"/>
      <c r="AI10" s="2"/>
      <c r="AJ10" s="2"/>
      <c r="AK10" s="2"/>
      <c r="AL10" s="29">
        <f>データ!$U$6</f>
        <v>77103</v>
      </c>
      <c r="AM10" s="29"/>
      <c r="AN10" s="29"/>
      <c r="AO10" s="29"/>
      <c r="AP10" s="29"/>
      <c r="AQ10" s="29"/>
      <c r="AR10" s="29"/>
      <c r="AS10" s="29"/>
      <c r="AT10" s="7">
        <f>データ!$V$6</f>
        <v>50.66</v>
      </c>
      <c r="AU10" s="15"/>
      <c r="AV10" s="15"/>
      <c r="AW10" s="15"/>
      <c r="AX10" s="15"/>
      <c r="AY10" s="15"/>
      <c r="AZ10" s="15"/>
      <c r="BA10" s="15"/>
      <c r="BB10" s="27">
        <f>データ!$W$6</f>
        <v>1521.97</v>
      </c>
      <c r="BC10" s="27"/>
      <c r="BD10" s="27"/>
      <c r="BE10" s="27"/>
      <c r="BF10" s="27"/>
      <c r="BG10" s="27"/>
      <c r="BH10" s="27"/>
      <c r="BI10" s="27"/>
      <c r="BJ10" s="2"/>
      <c r="BK10" s="2"/>
      <c r="BL10" s="38" t="s">
        <v>36</v>
      </c>
      <c r="BM10" s="49"/>
      <c r="BN10" s="56" t="s">
        <v>38</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44</v>
      </c>
      <c r="BM14" s="50"/>
      <c r="BN14" s="50"/>
      <c r="BO14" s="50"/>
      <c r="BP14" s="50"/>
      <c r="BQ14" s="50"/>
      <c r="BR14" s="50"/>
      <c r="BS14" s="50"/>
      <c r="BT14" s="50"/>
      <c r="BU14" s="50"/>
      <c r="BV14" s="50"/>
      <c r="BW14" s="50"/>
      <c r="BX14" s="50"/>
      <c r="BY14" s="50"/>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2"/>
      <c r="BN17" s="52"/>
      <c r="BO17" s="52"/>
      <c r="BP17" s="52"/>
      <c r="BQ17" s="52"/>
      <c r="BR17" s="52"/>
      <c r="BS17" s="52"/>
      <c r="BT17" s="52"/>
      <c r="BU17" s="52"/>
      <c r="BV17" s="52"/>
      <c r="BW17" s="52"/>
      <c r="BX17" s="52"/>
      <c r="BY17" s="52"/>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2"/>
      <c r="BN18" s="52"/>
      <c r="BO18" s="52"/>
      <c r="BP18" s="52"/>
      <c r="BQ18" s="52"/>
      <c r="BR18" s="52"/>
      <c r="BS18" s="52"/>
      <c r="BT18" s="52"/>
      <c r="BU18" s="52"/>
      <c r="BV18" s="52"/>
      <c r="BW18" s="52"/>
      <c r="BX18" s="52"/>
      <c r="BY18" s="52"/>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2"/>
      <c r="BN19" s="52"/>
      <c r="BO19" s="52"/>
      <c r="BP19" s="52"/>
      <c r="BQ19" s="52"/>
      <c r="BR19" s="52"/>
      <c r="BS19" s="52"/>
      <c r="BT19" s="52"/>
      <c r="BU19" s="52"/>
      <c r="BV19" s="52"/>
      <c r="BW19" s="52"/>
      <c r="BX19" s="52"/>
      <c r="BY19" s="52"/>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2"/>
      <c r="BN20" s="52"/>
      <c r="BO20" s="52"/>
      <c r="BP20" s="52"/>
      <c r="BQ20" s="52"/>
      <c r="BR20" s="52"/>
      <c r="BS20" s="52"/>
      <c r="BT20" s="52"/>
      <c r="BU20" s="52"/>
      <c r="BV20" s="52"/>
      <c r="BW20" s="52"/>
      <c r="BX20" s="52"/>
      <c r="BY20" s="52"/>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2"/>
      <c r="BN21" s="52"/>
      <c r="BO21" s="52"/>
      <c r="BP21" s="52"/>
      <c r="BQ21" s="52"/>
      <c r="BR21" s="52"/>
      <c r="BS21" s="52"/>
      <c r="BT21" s="52"/>
      <c r="BU21" s="52"/>
      <c r="BV21" s="52"/>
      <c r="BW21" s="52"/>
      <c r="BX21" s="52"/>
      <c r="BY21" s="52"/>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2"/>
      <c r="BN22" s="52"/>
      <c r="BO22" s="52"/>
      <c r="BP22" s="52"/>
      <c r="BQ22" s="52"/>
      <c r="BR22" s="52"/>
      <c r="BS22" s="52"/>
      <c r="BT22" s="52"/>
      <c r="BU22" s="52"/>
      <c r="BV22" s="52"/>
      <c r="BW22" s="52"/>
      <c r="BX22" s="52"/>
      <c r="BY22" s="52"/>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2"/>
      <c r="BN23" s="52"/>
      <c r="BO23" s="52"/>
      <c r="BP23" s="52"/>
      <c r="BQ23" s="52"/>
      <c r="BR23" s="52"/>
      <c r="BS23" s="52"/>
      <c r="BT23" s="52"/>
      <c r="BU23" s="52"/>
      <c r="BV23" s="52"/>
      <c r="BW23" s="52"/>
      <c r="BX23" s="52"/>
      <c r="BY23" s="52"/>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2"/>
      <c r="BN24" s="52"/>
      <c r="BO24" s="52"/>
      <c r="BP24" s="52"/>
      <c r="BQ24" s="52"/>
      <c r="BR24" s="52"/>
      <c r="BS24" s="52"/>
      <c r="BT24" s="52"/>
      <c r="BU24" s="52"/>
      <c r="BV24" s="52"/>
      <c r="BW24" s="52"/>
      <c r="BX24" s="52"/>
      <c r="BY24" s="52"/>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2"/>
      <c r="BN25" s="52"/>
      <c r="BO25" s="52"/>
      <c r="BP25" s="52"/>
      <c r="BQ25" s="52"/>
      <c r="BR25" s="52"/>
      <c r="BS25" s="52"/>
      <c r="BT25" s="52"/>
      <c r="BU25" s="52"/>
      <c r="BV25" s="52"/>
      <c r="BW25" s="52"/>
      <c r="BX25" s="52"/>
      <c r="BY25" s="52"/>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2"/>
      <c r="BN26" s="52"/>
      <c r="BO26" s="52"/>
      <c r="BP26" s="52"/>
      <c r="BQ26" s="52"/>
      <c r="BR26" s="52"/>
      <c r="BS26" s="52"/>
      <c r="BT26" s="52"/>
      <c r="BU26" s="52"/>
      <c r="BV26" s="52"/>
      <c r="BW26" s="52"/>
      <c r="BX26" s="52"/>
      <c r="BY26" s="52"/>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2"/>
      <c r="BN27" s="52"/>
      <c r="BO27" s="52"/>
      <c r="BP27" s="52"/>
      <c r="BQ27" s="52"/>
      <c r="BR27" s="52"/>
      <c r="BS27" s="52"/>
      <c r="BT27" s="52"/>
      <c r="BU27" s="52"/>
      <c r="BV27" s="52"/>
      <c r="BW27" s="52"/>
      <c r="BX27" s="52"/>
      <c r="BY27" s="52"/>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2"/>
      <c r="BN28" s="52"/>
      <c r="BO28" s="52"/>
      <c r="BP28" s="52"/>
      <c r="BQ28" s="52"/>
      <c r="BR28" s="52"/>
      <c r="BS28" s="52"/>
      <c r="BT28" s="52"/>
      <c r="BU28" s="52"/>
      <c r="BV28" s="52"/>
      <c r="BW28" s="52"/>
      <c r="BX28" s="52"/>
      <c r="BY28" s="52"/>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2"/>
      <c r="BN29" s="52"/>
      <c r="BO29" s="52"/>
      <c r="BP29" s="52"/>
      <c r="BQ29" s="52"/>
      <c r="BR29" s="52"/>
      <c r="BS29" s="52"/>
      <c r="BT29" s="52"/>
      <c r="BU29" s="52"/>
      <c r="BV29" s="52"/>
      <c r="BW29" s="52"/>
      <c r="BX29" s="52"/>
      <c r="BY29" s="52"/>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2"/>
      <c r="BN30" s="52"/>
      <c r="BO30" s="52"/>
      <c r="BP30" s="52"/>
      <c r="BQ30" s="52"/>
      <c r="BR30" s="52"/>
      <c r="BS30" s="52"/>
      <c r="BT30" s="52"/>
      <c r="BU30" s="52"/>
      <c r="BV30" s="52"/>
      <c r="BW30" s="52"/>
      <c r="BX30" s="52"/>
      <c r="BY30" s="52"/>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2"/>
      <c r="BN31" s="52"/>
      <c r="BO31" s="52"/>
      <c r="BP31" s="52"/>
      <c r="BQ31" s="52"/>
      <c r="BR31" s="52"/>
      <c r="BS31" s="52"/>
      <c r="BT31" s="52"/>
      <c r="BU31" s="52"/>
      <c r="BV31" s="52"/>
      <c r="BW31" s="52"/>
      <c r="BX31" s="52"/>
      <c r="BY31" s="52"/>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2"/>
      <c r="BN32" s="52"/>
      <c r="BO32" s="52"/>
      <c r="BP32" s="52"/>
      <c r="BQ32" s="52"/>
      <c r="BR32" s="52"/>
      <c r="BS32" s="52"/>
      <c r="BT32" s="52"/>
      <c r="BU32" s="52"/>
      <c r="BV32" s="52"/>
      <c r="BW32" s="52"/>
      <c r="BX32" s="52"/>
      <c r="BY32" s="52"/>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2"/>
      <c r="BN33" s="52"/>
      <c r="BO33" s="52"/>
      <c r="BP33" s="52"/>
      <c r="BQ33" s="52"/>
      <c r="BR33" s="52"/>
      <c r="BS33" s="52"/>
      <c r="BT33" s="52"/>
      <c r="BU33" s="52"/>
      <c r="BV33" s="52"/>
      <c r="BW33" s="52"/>
      <c r="BX33" s="52"/>
      <c r="BY33" s="52"/>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2"/>
      <c r="BN34" s="52"/>
      <c r="BO34" s="52"/>
      <c r="BP34" s="52"/>
      <c r="BQ34" s="52"/>
      <c r="BR34" s="52"/>
      <c r="BS34" s="52"/>
      <c r="BT34" s="52"/>
      <c r="BU34" s="52"/>
      <c r="BV34" s="52"/>
      <c r="BW34" s="52"/>
      <c r="BX34" s="52"/>
      <c r="BY34" s="52"/>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2"/>
      <c r="BN35" s="52"/>
      <c r="BO35" s="52"/>
      <c r="BP35" s="52"/>
      <c r="BQ35" s="52"/>
      <c r="BR35" s="52"/>
      <c r="BS35" s="52"/>
      <c r="BT35" s="52"/>
      <c r="BU35" s="52"/>
      <c r="BV35" s="52"/>
      <c r="BW35" s="52"/>
      <c r="BX35" s="52"/>
      <c r="BY35" s="52"/>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2"/>
      <c r="BN36" s="52"/>
      <c r="BO36" s="52"/>
      <c r="BP36" s="52"/>
      <c r="BQ36" s="52"/>
      <c r="BR36" s="52"/>
      <c r="BS36" s="52"/>
      <c r="BT36" s="52"/>
      <c r="BU36" s="52"/>
      <c r="BV36" s="52"/>
      <c r="BW36" s="52"/>
      <c r="BX36" s="52"/>
      <c r="BY36" s="52"/>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2"/>
      <c r="BN37" s="52"/>
      <c r="BO37" s="52"/>
      <c r="BP37" s="52"/>
      <c r="BQ37" s="52"/>
      <c r="BR37" s="52"/>
      <c r="BS37" s="52"/>
      <c r="BT37" s="52"/>
      <c r="BU37" s="52"/>
      <c r="BV37" s="52"/>
      <c r="BW37" s="52"/>
      <c r="BX37" s="52"/>
      <c r="BY37" s="52"/>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2"/>
      <c r="BN38" s="52"/>
      <c r="BO38" s="52"/>
      <c r="BP38" s="52"/>
      <c r="BQ38" s="52"/>
      <c r="BR38" s="52"/>
      <c r="BS38" s="52"/>
      <c r="BT38" s="52"/>
      <c r="BU38" s="52"/>
      <c r="BV38" s="52"/>
      <c r="BW38" s="52"/>
      <c r="BX38" s="52"/>
      <c r="BY38" s="52"/>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2"/>
      <c r="BN39" s="52"/>
      <c r="BO39" s="52"/>
      <c r="BP39" s="52"/>
      <c r="BQ39" s="52"/>
      <c r="BR39" s="52"/>
      <c r="BS39" s="52"/>
      <c r="BT39" s="52"/>
      <c r="BU39" s="52"/>
      <c r="BV39" s="52"/>
      <c r="BW39" s="52"/>
      <c r="BX39" s="52"/>
      <c r="BY39" s="52"/>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2"/>
      <c r="BN40" s="52"/>
      <c r="BO40" s="52"/>
      <c r="BP40" s="52"/>
      <c r="BQ40" s="52"/>
      <c r="BR40" s="52"/>
      <c r="BS40" s="52"/>
      <c r="BT40" s="52"/>
      <c r="BU40" s="52"/>
      <c r="BV40" s="52"/>
      <c r="BW40" s="52"/>
      <c r="BX40" s="52"/>
      <c r="BY40" s="52"/>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2"/>
      <c r="BN41" s="52"/>
      <c r="BO41" s="52"/>
      <c r="BP41" s="52"/>
      <c r="BQ41" s="52"/>
      <c r="BR41" s="52"/>
      <c r="BS41" s="52"/>
      <c r="BT41" s="52"/>
      <c r="BU41" s="52"/>
      <c r="BV41" s="52"/>
      <c r="BW41" s="52"/>
      <c r="BX41" s="52"/>
      <c r="BY41" s="52"/>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2"/>
      <c r="BN42" s="52"/>
      <c r="BO42" s="52"/>
      <c r="BP42" s="52"/>
      <c r="BQ42" s="52"/>
      <c r="BR42" s="52"/>
      <c r="BS42" s="52"/>
      <c r="BT42" s="52"/>
      <c r="BU42" s="52"/>
      <c r="BV42" s="52"/>
      <c r="BW42" s="52"/>
      <c r="BX42" s="52"/>
      <c r="BY42" s="52"/>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2"/>
      <c r="BN43" s="52"/>
      <c r="BO43" s="52"/>
      <c r="BP43" s="52"/>
      <c r="BQ43" s="52"/>
      <c r="BR43" s="52"/>
      <c r="BS43" s="52"/>
      <c r="BT43" s="52"/>
      <c r="BU43" s="52"/>
      <c r="BV43" s="52"/>
      <c r="BW43" s="52"/>
      <c r="BX43" s="52"/>
      <c r="BY43" s="52"/>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4"/>
      <c r="BM44" s="52"/>
      <c r="BN44" s="52"/>
      <c r="BO44" s="52"/>
      <c r="BP44" s="52"/>
      <c r="BQ44" s="52"/>
      <c r="BR44" s="52"/>
      <c r="BS44" s="52"/>
      <c r="BT44" s="52"/>
      <c r="BU44" s="52"/>
      <c r="BV44" s="52"/>
      <c r="BW44" s="52"/>
      <c r="BX44" s="52"/>
      <c r="BY44" s="52"/>
      <c r="BZ44" s="63"/>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0"/>
      <c r="BN45" s="50"/>
      <c r="BO45" s="50"/>
      <c r="BP45" s="50"/>
      <c r="BQ45" s="50"/>
      <c r="BR45" s="50"/>
      <c r="BS45" s="50"/>
      <c r="BT45" s="50"/>
      <c r="BU45" s="50"/>
      <c r="BV45" s="50"/>
      <c r="BW45" s="50"/>
      <c r="BX45" s="50"/>
      <c r="BY45" s="50"/>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2"/>
      <c r="BN47" s="52"/>
      <c r="BO47" s="52"/>
      <c r="BP47" s="52"/>
      <c r="BQ47" s="52"/>
      <c r="BR47" s="52"/>
      <c r="BS47" s="52"/>
      <c r="BT47" s="52"/>
      <c r="BU47" s="52"/>
      <c r="BV47" s="52"/>
      <c r="BW47" s="52"/>
      <c r="BX47" s="52"/>
      <c r="BY47" s="52"/>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2"/>
      <c r="BN48" s="52"/>
      <c r="BO48" s="52"/>
      <c r="BP48" s="52"/>
      <c r="BQ48" s="52"/>
      <c r="BR48" s="52"/>
      <c r="BS48" s="52"/>
      <c r="BT48" s="52"/>
      <c r="BU48" s="52"/>
      <c r="BV48" s="52"/>
      <c r="BW48" s="52"/>
      <c r="BX48" s="52"/>
      <c r="BY48" s="52"/>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2"/>
      <c r="BN49" s="52"/>
      <c r="BO49" s="52"/>
      <c r="BP49" s="52"/>
      <c r="BQ49" s="52"/>
      <c r="BR49" s="52"/>
      <c r="BS49" s="52"/>
      <c r="BT49" s="52"/>
      <c r="BU49" s="52"/>
      <c r="BV49" s="52"/>
      <c r="BW49" s="52"/>
      <c r="BX49" s="52"/>
      <c r="BY49" s="52"/>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2"/>
      <c r="BN50" s="52"/>
      <c r="BO50" s="52"/>
      <c r="BP50" s="52"/>
      <c r="BQ50" s="52"/>
      <c r="BR50" s="52"/>
      <c r="BS50" s="52"/>
      <c r="BT50" s="52"/>
      <c r="BU50" s="52"/>
      <c r="BV50" s="52"/>
      <c r="BW50" s="52"/>
      <c r="BX50" s="52"/>
      <c r="BY50" s="52"/>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2"/>
      <c r="BN51" s="52"/>
      <c r="BO51" s="52"/>
      <c r="BP51" s="52"/>
      <c r="BQ51" s="52"/>
      <c r="BR51" s="52"/>
      <c r="BS51" s="52"/>
      <c r="BT51" s="52"/>
      <c r="BU51" s="52"/>
      <c r="BV51" s="52"/>
      <c r="BW51" s="52"/>
      <c r="BX51" s="52"/>
      <c r="BY51" s="52"/>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2"/>
      <c r="BN52" s="52"/>
      <c r="BO52" s="52"/>
      <c r="BP52" s="52"/>
      <c r="BQ52" s="52"/>
      <c r="BR52" s="52"/>
      <c r="BS52" s="52"/>
      <c r="BT52" s="52"/>
      <c r="BU52" s="52"/>
      <c r="BV52" s="52"/>
      <c r="BW52" s="52"/>
      <c r="BX52" s="52"/>
      <c r="BY52" s="52"/>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2"/>
      <c r="BN53" s="52"/>
      <c r="BO53" s="52"/>
      <c r="BP53" s="52"/>
      <c r="BQ53" s="52"/>
      <c r="BR53" s="52"/>
      <c r="BS53" s="52"/>
      <c r="BT53" s="52"/>
      <c r="BU53" s="52"/>
      <c r="BV53" s="52"/>
      <c r="BW53" s="52"/>
      <c r="BX53" s="52"/>
      <c r="BY53" s="52"/>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2"/>
      <c r="BN54" s="52"/>
      <c r="BO54" s="52"/>
      <c r="BP54" s="52"/>
      <c r="BQ54" s="52"/>
      <c r="BR54" s="52"/>
      <c r="BS54" s="52"/>
      <c r="BT54" s="52"/>
      <c r="BU54" s="52"/>
      <c r="BV54" s="52"/>
      <c r="BW54" s="52"/>
      <c r="BX54" s="52"/>
      <c r="BY54" s="52"/>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2"/>
      <c r="BN55" s="52"/>
      <c r="BO55" s="52"/>
      <c r="BP55" s="52"/>
      <c r="BQ55" s="52"/>
      <c r="BR55" s="52"/>
      <c r="BS55" s="52"/>
      <c r="BT55" s="52"/>
      <c r="BU55" s="52"/>
      <c r="BV55" s="52"/>
      <c r="BW55" s="52"/>
      <c r="BX55" s="52"/>
      <c r="BY55" s="52"/>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2"/>
      <c r="BN56" s="52"/>
      <c r="BO56" s="52"/>
      <c r="BP56" s="52"/>
      <c r="BQ56" s="52"/>
      <c r="BR56" s="52"/>
      <c r="BS56" s="52"/>
      <c r="BT56" s="52"/>
      <c r="BU56" s="52"/>
      <c r="BV56" s="52"/>
      <c r="BW56" s="52"/>
      <c r="BX56" s="52"/>
      <c r="BY56" s="52"/>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2"/>
      <c r="BN57" s="52"/>
      <c r="BO57" s="52"/>
      <c r="BP57" s="52"/>
      <c r="BQ57" s="52"/>
      <c r="BR57" s="52"/>
      <c r="BS57" s="52"/>
      <c r="BT57" s="52"/>
      <c r="BU57" s="52"/>
      <c r="BV57" s="52"/>
      <c r="BW57" s="52"/>
      <c r="BX57" s="52"/>
      <c r="BY57" s="52"/>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2"/>
      <c r="BN58" s="52"/>
      <c r="BO58" s="52"/>
      <c r="BP58" s="52"/>
      <c r="BQ58" s="52"/>
      <c r="BR58" s="52"/>
      <c r="BS58" s="52"/>
      <c r="BT58" s="52"/>
      <c r="BU58" s="52"/>
      <c r="BV58" s="52"/>
      <c r="BW58" s="52"/>
      <c r="BX58" s="52"/>
      <c r="BY58" s="52"/>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2"/>
      <c r="BN59" s="52"/>
      <c r="BO59" s="52"/>
      <c r="BP59" s="52"/>
      <c r="BQ59" s="52"/>
      <c r="BR59" s="52"/>
      <c r="BS59" s="52"/>
      <c r="BT59" s="52"/>
      <c r="BU59" s="52"/>
      <c r="BV59" s="52"/>
      <c r="BW59" s="52"/>
      <c r="BX59" s="52"/>
      <c r="BY59" s="52"/>
      <c r="BZ59" s="63"/>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2"/>
      <c r="BN60" s="52"/>
      <c r="BO60" s="52"/>
      <c r="BP60" s="52"/>
      <c r="BQ60" s="52"/>
      <c r="BR60" s="52"/>
      <c r="BS60" s="52"/>
      <c r="BT60" s="52"/>
      <c r="BU60" s="52"/>
      <c r="BV60" s="52"/>
      <c r="BW60" s="52"/>
      <c r="BX60" s="52"/>
      <c r="BY60" s="52"/>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2"/>
      <c r="BN61" s="52"/>
      <c r="BO61" s="52"/>
      <c r="BP61" s="52"/>
      <c r="BQ61" s="52"/>
      <c r="BR61" s="52"/>
      <c r="BS61" s="52"/>
      <c r="BT61" s="52"/>
      <c r="BU61" s="52"/>
      <c r="BV61" s="52"/>
      <c r="BW61" s="52"/>
      <c r="BX61" s="52"/>
      <c r="BY61" s="52"/>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2"/>
      <c r="BN62" s="52"/>
      <c r="BO62" s="52"/>
      <c r="BP62" s="52"/>
      <c r="BQ62" s="52"/>
      <c r="BR62" s="52"/>
      <c r="BS62" s="52"/>
      <c r="BT62" s="52"/>
      <c r="BU62" s="52"/>
      <c r="BV62" s="52"/>
      <c r="BW62" s="52"/>
      <c r="BX62" s="52"/>
      <c r="BY62" s="52"/>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2"/>
      <c r="BN63" s="52"/>
      <c r="BO63" s="52"/>
      <c r="BP63" s="52"/>
      <c r="BQ63" s="52"/>
      <c r="BR63" s="52"/>
      <c r="BS63" s="52"/>
      <c r="BT63" s="52"/>
      <c r="BU63" s="52"/>
      <c r="BV63" s="52"/>
      <c r="BW63" s="52"/>
      <c r="BX63" s="52"/>
      <c r="BY63" s="52"/>
      <c r="BZ63" s="63"/>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50"/>
      <c r="BN64" s="50"/>
      <c r="BO64" s="50"/>
      <c r="BP64" s="50"/>
      <c r="BQ64" s="50"/>
      <c r="BR64" s="50"/>
      <c r="BS64" s="50"/>
      <c r="BT64" s="50"/>
      <c r="BU64" s="50"/>
      <c r="BV64" s="50"/>
      <c r="BW64" s="50"/>
      <c r="BX64" s="50"/>
      <c r="BY64" s="50"/>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29</v>
      </c>
      <c r="BM66" s="52"/>
      <c r="BN66" s="52"/>
      <c r="BO66" s="52"/>
      <c r="BP66" s="52"/>
      <c r="BQ66" s="52"/>
      <c r="BR66" s="52"/>
      <c r="BS66" s="52"/>
      <c r="BT66" s="52"/>
      <c r="BU66" s="52"/>
      <c r="BV66" s="52"/>
      <c r="BW66" s="52"/>
      <c r="BX66" s="52"/>
      <c r="BY66" s="52"/>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2"/>
      <c r="BN67" s="52"/>
      <c r="BO67" s="52"/>
      <c r="BP67" s="52"/>
      <c r="BQ67" s="52"/>
      <c r="BR67" s="52"/>
      <c r="BS67" s="52"/>
      <c r="BT67" s="52"/>
      <c r="BU67" s="52"/>
      <c r="BV67" s="52"/>
      <c r="BW67" s="52"/>
      <c r="BX67" s="52"/>
      <c r="BY67" s="52"/>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2"/>
      <c r="BN68" s="52"/>
      <c r="BO68" s="52"/>
      <c r="BP68" s="52"/>
      <c r="BQ68" s="52"/>
      <c r="BR68" s="52"/>
      <c r="BS68" s="52"/>
      <c r="BT68" s="52"/>
      <c r="BU68" s="52"/>
      <c r="BV68" s="52"/>
      <c r="BW68" s="52"/>
      <c r="BX68" s="52"/>
      <c r="BY68" s="52"/>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2"/>
      <c r="BN69" s="52"/>
      <c r="BO69" s="52"/>
      <c r="BP69" s="52"/>
      <c r="BQ69" s="52"/>
      <c r="BR69" s="52"/>
      <c r="BS69" s="52"/>
      <c r="BT69" s="52"/>
      <c r="BU69" s="52"/>
      <c r="BV69" s="52"/>
      <c r="BW69" s="52"/>
      <c r="BX69" s="52"/>
      <c r="BY69" s="52"/>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2"/>
      <c r="BN70" s="52"/>
      <c r="BO70" s="52"/>
      <c r="BP70" s="52"/>
      <c r="BQ70" s="52"/>
      <c r="BR70" s="52"/>
      <c r="BS70" s="52"/>
      <c r="BT70" s="52"/>
      <c r="BU70" s="52"/>
      <c r="BV70" s="52"/>
      <c r="BW70" s="52"/>
      <c r="BX70" s="52"/>
      <c r="BY70" s="52"/>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2"/>
      <c r="BN71" s="52"/>
      <c r="BO71" s="52"/>
      <c r="BP71" s="52"/>
      <c r="BQ71" s="52"/>
      <c r="BR71" s="52"/>
      <c r="BS71" s="52"/>
      <c r="BT71" s="52"/>
      <c r="BU71" s="52"/>
      <c r="BV71" s="52"/>
      <c r="BW71" s="52"/>
      <c r="BX71" s="52"/>
      <c r="BY71" s="52"/>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2"/>
      <c r="BN72" s="52"/>
      <c r="BO72" s="52"/>
      <c r="BP72" s="52"/>
      <c r="BQ72" s="52"/>
      <c r="BR72" s="52"/>
      <c r="BS72" s="52"/>
      <c r="BT72" s="52"/>
      <c r="BU72" s="52"/>
      <c r="BV72" s="52"/>
      <c r="BW72" s="52"/>
      <c r="BX72" s="52"/>
      <c r="BY72" s="52"/>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2"/>
      <c r="BN73" s="52"/>
      <c r="BO73" s="52"/>
      <c r="BP73" s="52"/>
      <c r="BQ73" s="52"/>
      <c r="BR73" s="52"/>
      <c r="BS73" s="52"/>
      <c r="BT73" s="52"/>
      <c r="BU73" s="52"/>
      <c r="BV73" s="52"/>
      <c r="BW73" s="52"/>
      <c r="BX73" s="52"/>
      <c r="BY73" s="52"/>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2"/>
      <c r="BN74" s="52"/>
      <c r="BO74" s="52"/>
      <c r="BP74" s="52"/>
      <c r="BQ74" s="52"/>
      <c r="BR74" s="52"/>
      <c r="BS74" s="52"/>
      <c r="BT74" s="52"/>
      <c r="BU74" s="52"/>
      <c r="BV74" s="52"/>
      <c r="BW74" s="52"/>
      <c r="BX74" s="52"/>
      <c r="BY74" s="52"/>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2"/>
      <c r="BN75" s="52"/>
      <c r="BO75" s="52"/>
      <c r="BP75" s="52"/>
      <c r="BQ75" s="52"/>
      <c r="BR75" s="52"/>
      <c r="BS75" s="52"/>
      <c r="BT75" s="52"/>
      <c r="BU75" s="52"/>
      <c r="BV75" s="52"/>
      <c r="BW75" s="52"/>
      <c r="BX75" s="52"/>
      <c r="BY75" s="52"/>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2"/>
      <c r="BN76" s="52"/>
      <c r="BO76" s="52"/>
      <c r="BP76" s="52"/>
      <c r="BQ76" s="52"/>
      <c r="BR76" s="52"/>
      <c r="BS76" s="52"/>
      <c r="BT76" s="52"/>
      <c r="BU76" s="52"/>
      <c r="BV76" s="52"/>
      <c r="BW76" s="52"/>
      <c r="BX76" s="52"/>
      <c r="BY76" s="52"/>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2"/>
      <c r="BN77" s="52"/>
      <c r="BO77" s="52"/>
      <c r="BP77" s="52"/>
      <c r="BQ77" s="52"/>
      <c r="BR77" s="52"/>
      <c r="BS77" s="52"/>
      <c r="BT77" s="52"/>
      <c r="BU77" s="52"/>
      <c r="BV77" s="52"/>
      <c r="BW77" s="52"/>
      <c r="BX77" s="52"/>
      <c r="BY77" s="52"/>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2"/>
      <c r="BN78" s="52"/>
      <c r="BO78" s="52"/>
      <c r="BP78" s="52"/>
      <c r="BQ78" s="52"/>
      <c r="BR78" s="52"/>
      <c r="BS78" s="52"/>
      <c r="BT78" s="52"/>
      <c r="BU78" s="52"/>
      <c r="BV78" s="52"/>
      <c r="BW78" s="52"/>
      <c r="BX78" s="52"/>
      <c r="BY78" s="52"/>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2"/>
      <c r="BN79" s="52"/>
      <c r="BO79" s="52"/>
      <c r="BP79" s="52"/>
      <c r="BQ79" s="52"/>
      <c r="BR79" s="52"/>
      <c r="BS79" s="52"/>
      <c r="BT79" s="52"/>
      <c r="BU79" s="52"/>
      <c r="BV79" s="52"/>
      <c r="BW79" s="52"/>
      <c r="BX79" s="52"/>
      <c r="BY79" s="52"/>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2"/>
      <c r="BN80" s="52"/>
      <c r="BO80" s="52"/>
      <c r="BP80" s="52"/>
      <c r="BQ80" s="52"/>
      <c r="BR80" s="52"/>
      <c r="BS80" s="52"/>
      <c r="BT80" s="52"/>
      <c r="BU80" s="52"/>
      <c r="BV80" s="52"/>
      <c r="BW80" s="52"/>
      <c r="BX80" s="52"/>
      <c r="BY80" s="52"/>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2"/>
      <c r="BN81" s="52"/>
      <c r="BO81" s="52"/>
      <c r="BP81" s="52"/>
      <c r="BQ81" s="52"/>
      <c r="BR81" s="52"/>
      <c r="BS81" s="52"/>
      <c r="BT81" s="52"/>
      <c r="BU81" s="52"/>
      <c r="BV81" s="52"/>
      <c r="BW81" s="52"/>
      <c r="BX81" s="52"/>
      <c r="BY81" s="52"/>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4"/>
    </row>
    <row r="83" spans="1:78">
      <c r="C83" s="21"/>
    </row>
    <row r="84" spans="1:78" hidden="1">
      <c r="B84" s="12" t="s">
        <v>47</v>
      </c>
      <c r="C84" s="12"/>
      <c r="D84" s="12"/>
      <c r="E84" s="12" t="s">
        <v>48</v>
      </c>
      <c r="F84" s="12" t="s">
        <v>50</v>
      </c>
      <c r="G84" s="12" t="s">
        <v>52</v>
      </c>
      <c r="H84" s="12" t="s">
        <v>46</v>
      </c>
      <c r="I84" s="12" t="s">
        <v>14</v>
      </c>
      <c r="J84" s="12" t="s">
        <v>30</v>
      </c>
      <c r="K84" s="12" t="s">
        <v>53</v>
      </c>
      <c r="L84" s="12" t="s">
        <v>54</v>
      </c>
      <c r="M84" s="12" t="s">
        <v>35</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zA9w3MsdwWvnAFz56uLW2zID67xAz8aL0Ij/z0VzRMk+MyFNiQcPX97lEwtJYMN+vCPj3fL5wSEy7Wk1yl4agA==" saltValue="XBtmUrYDe/u1FsBVJNfMJ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51</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60</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20</v>
      </c>
      <c r="B3" s="68" t="s">
        <v>55</v>
      </c>
      <c r="C3" s="68" t="s">
        <v>62</v>
      </c>
      <c r="D3" s="68" t="s">
        <v>40</v>
      </c>
      <c r="E3" s="68" t="s">
        <v>6</v>
      </c>
      <c r="F3" s="68" t="s">
        <v>8</v>
      </c>
      <c r="G3" s="68" t="s">
        <v>26</v>
      </c>
      <c r="H3" s="75" t="s">
        <v>32</v>
      </c>
      <c r="I3" s="78"/>
      <c r="J3" s="78"/>
      <c r="K3" s="78"/>
      <c r="L3" s="78"/>
      <c r="M3" s="78"/>
      <c r="N3" s="78"/>
      <c r="O3" s="78"/>
      <c r="P3" s="78"/>
      <c r="Q3" s="78"/>
      <c r="R3" s="78"/>
      <c r="S3" s="78"/>
      <c r="T3" s="78"/>
      <c r="U3" s="78"/>
      <c r="V3" s="78"/>
      <c r="W3" s="82"/>
      <c r="X3" s="84" t="s">
        <v>59</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63</v>
      </c>
      <c r="B4" s="69"/>
      <c r="C4" s="69"/>
      <c r="D4" s="69"/>
      <c r="E4" s="69"/>
      <c r="F4" s="69"/>
      <c r="G4" s="69"/>
      <c r="H4" s="76"/>
      <c r="I4" s="79"/>
      <c r="J4" s="79"/>
      <c r="K4" s="79"/>
      <c r="L4" s="79"/>
      <c r="M4" s="79"/>
      <c r="N4" s="79"/>
      <c r="O4" s="79"/>
      <c r="P4" s="79"/>
      <c r="Q4" s="79"/>
      <c r="R4" s="79"/>
      <c r="S4" s="79"/>
      <c r="T4" s="79"/>
      <c r="U4" s="79"/>
      <c r="V4" s="79"/>
      <c r="W4" s="83"/>
      <c r="X4" s="85" t="s">
        <v>57</v>
      </c>
      <c r="Y4" s="85"/>
      <c r="Z4" s="85"/>
      <c r="AA4" s="85"/>
      <c r="AB4" s="85"/>
      <c r="AC4" s="85"/>
      <c r="AD4" s="85"/>
      <c r="AE4" s="85"/>
      <c r="AF4" s="85"/>
      <c r="AG4" s="85"/>
      <c r="AH4" s="85"/>
      <c r="AI4" s="85" t="s">
        <v>49</v>
      </c>
      <c r="AJ4" s="85"/>
      <c r="AK4" s="85"/>
      <c r="AL4" s="85"/>
      <c r="AM4" s="85"/>
      <c r="AN4" s="85"/>
      <c r="AO4" s="85"/>
      <c r="AP4" s="85"/>
      <c r="AQ4" s="85"/>
      <c r="AR4" s="85"/>
      <c r="AS4" s="85"/>
      <c r="AT4" s="85" t="s">
        <v>43</v>
      </c>
      <c r="AU4" s="85"/>
      <c r="AV4" s="85"/>
      <c r="AW4" s="85"/>
      <c r="AX4" s="85"/>
      <c r="AY4" s="85"/>
      <c r="AZ4" s="85"/>
      <c r="BA4" s="85"/>
      <c r="BB4" s="85"/>
      <c r="BC4" s="85"/>
      <c r="BD4" s="85"/>
      <c r="BE4" s="85" t="s">
        <v>1</v>
      </c>
      <c r="BF4" s="85"/>
      <c r="BG4" s="85"/>
      <c r="BH4" s="85"/>
      <c r="BI4" s="85"/>
      <c r="BJ4" s="85"/>
      <c r="BK4" s="85"/>
      <c r="BL4" s="85"/>
      <c r="BM4" s="85"/>
      <c r="BN4" s="85"/>
      <c r="BO4" s="85"/>
      <c r="BP4" s="85" t="s">
        <v>37</v>
      </c>
      <c r="BQ4" s="85"/>
      <c r="BR4" s="85"/>
      <c r="BS4" s="85"/>
      <c r="BT4" s="85"/>
      <c r="BU4" s="85"/>
      <c r="BV4" s="85"/>
      <c r="BW4" s="85"/>
      <c r="BX4" s="85"/>
      <c r="BY4" s="85"/>
      <c r="BZ4" s="85"/>
      <c r="CA4" s="85" t="s">
        <v>64</v>
      </c>
      <c r="CB4" s="85"/>
      <c r="CC4" s="85"/>
      <c r="CD4" s="85"/>
      <c r="CE4" s="85"/>
      <c r="CF4" s="85"/>
      <c r="CG4" s="85"/>
      <c r="CH4" s="85"/>
      <c r="CI4" s="85"/>
      <c r="CJ4" s="85"/>
      <c r="CK4" s="85"/>
      <c r="CL4" s="85" t="s">
        <v>65</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0</v>
      </c>
      <c r="DT4" s="85"/>
      <c r="DU4" s="85"/>
      <c r="DV4" s="85"/>
      <c r="DW4" s="85"/>
      <c r="DX4" s="85"/>
      <c r="DY4" s="85"/>
      <c r="DZ4" s="85"/>
      <c r="EA4" s="85"/>
      <c r="EB4" s="85"/>
      <c r="EC4" s="85"/>
      <c r="ED4" s="85" t="s">
        <v>69</v>
      </c>
      <c r="EE4" s="85"/>
      <c r="EF4" s="85"/>
      <c r="EG4" s="85"/>
      <c r="EH4" s="85"/>
      <c r="EI4" s="85"/>
      <c r="EJ4" s="85"/>
      <c r="EK4" s="85"/>
      <c r="EL4" s="85"/>
      <c r="EM4" s="85"/>
      <c r="EN4" s="85"/>
    </row>
    <row r="5" spans="1:144">
      <c r="A5" s="66" t="s">
        <v>27</v>
      </c>
      <c r="B5" s="70"/>
      <c r="C5" s="70"/>
      <c r="D5" s="70"/>
      <c r="E5" s="70"/>
      <c r="F5" s="70"/>
      <c r="G5" s="70"/>
      <c r="H5" s="77" t="s">
        <v>61</v>
      </c>
      <c r="I5" s="77" t="s">
        <v>70</v>
      </c>
      <c r="J5" s="77" t="s">
        <v>71</v>
      </c>
      <c r="K5" s="77" t="s">
        <v>72</v>
      </c>
      <c r="L5" s="77" t="s">
        <v>73</v>
      </c>
      <c r="M5" s="77" t="s">
        <v>7</v>
      </c>
      <c r="N5" s="77" t="s">
        <v>74</v>
      </c>
      <c r="O5" s="77" t="s">
        <v>75</v>
      </c>
      <c r="P5" s="77" t="s">
        <v>76</v>
      </c>
      <c r="Q5" s="77" t="s">
        <v>77</v>
      </c>
      <c r="R5" s="77" t="s">
        <v>78</v>
      </c>
      <c r="S5" s="77" t="s">
        <v>79</v>
      </c>
      <c r="T5" s="77" t="s">
        <v>66</v>
      </c>
      <c r="U5" s="77" t="s">
        <v>80</v>
      </c>
      <c r="V5" s="77" t="s">
        <v>81</v>
      </c>
      <c r="W5" s="77" t="s">
        <v>82</v>
      </c>
      <c r="X5" s="77" t="s">
        <v>83</v>
      </c>
      <c r="Y5" s="77" t="s">
        <v>84</v>
      </c>
      <c r="Z5" s="77" t="s">
        <v>85</v>
      </c>
      <c r="AA5" s="77" t="s">
        <v>86</v>
      </c>
      <c r="AB5" s="77" t="s">
        <v>87</v>
      </c>
      <c r="AC5" s="77" t="s">
        <v>88</v>
      </c>
      <c r="AD5" s="77" t="s">
        <v>90</v>
      </c>
      <c r="AE5" s="77" t="s">
        <v>91</v>
      </c>
      <c r="AF5" s="77" t="s">
        <v>92</v>
      </c>
      <c r="AG5" s="77" t="s">
        <v>93</v>
      </c>
      <c r="AH5" s="77" t="s">
        <v>47</v>
      </c>
      <c r="AI5" s="77" t="s">
        <v>83</v>
      </c>
      <c r="AJ5" s="77" t="s">
        <v>84</v>
      </c>
      <c r="AK5" s="77" t="s">
        <v>85</v>
      </c>
      <c r="AL5" s="77" t="s">
        <v>86</v>
      </c>
      <c r="AM5" s="77" t="s">
        <v>87</v>
      </c>
      <c r="AN5" s="77" t="s">
        <v>88</v>
      </c>
      <c r="AO5" s="77" t="s">
        <v>90</v>
      </c>
      <c r="AP5" s="77" t="s">
        <v>91</v>
      </c>
      <c r="AQ5" s="77" t="s">
        <v>92</v>
      </c>
      <c r="AR5" s="77" t="s">
        <v>93</v>
      </c>
      <c r="AS5" s="77" t="s">
        <v>89</v>
      </c>
      <c r="AT5" s="77" t="s">
        <v>83</v>
      </c>
      <c r="AU5" s="77" t="s">
        <v>84</v>
      </c>
      <c r="AV5" s="77" t="s">
        <v>85</v>
      </c>
      <c r="AW5" s="77" t="s">
        <v>86</v>
      </c>
      <c r="AX5" s="77" t="s">
        <v>87</v>
      </c>
      <c r="AY5" s="77" t="s">
        <v>88</v>
      </c>
      <c r="AZ5" s="77" t="s">
        <v>90</v>
      </c>
      <c r="BA5" s="77" t="s">
        <v>91</v>
      </c>
      <c r="BB5" s="77" t="s">
        <v>92</v>
      </c>
      <c r="BC5" s="77" t="s">
        <v>93</v>
      </c>
      <c r="BD5" s="77" t="s">
        <v>89</v>
      </c>
      <c r="BE5" s="77" t="s">
        <v>83</v>
      </c>
      <c r="BF5" s="77" t="s">
        <v>84</v>
      </c>
      <c r="BG5" s="77" t="s">
        <v>85</v>
      </c>
      <c r="BH5" s="77" t="s">
        <v>86</v>
      </c>
      <c r="BI5" s="77" t="s">
        <v>87</v>
      </c>
      <c r="BJ5" s="77" t="s">
        <v>88</v>
      </c>
      <c r="BK5" s="77" t="s">
        <v>90</v>
      </c>
      <c r="BL5" s="77" t="s">
        <v>91</v>
      </c>
      <c r="BM5" s="77" t="s">
        <v>92</v>
      </c>
      <c r="BN5" s="77" t="s">
        <v>93</v>
      </c>
      <c r="BO5" s="77" t="s">
        <v>89</v>
      </c>
      <c r="BP5" s="77" t="s">
        <v>83</v>
      </c>
      <c r="BQ5" s="77" t="s">
        <v>84</v>
      </c>
      <c r="BR5" s="77" t="s">
        <v>85</v>
      </c>
      <c r="BS5" s="77" t="s">
        <v>86</v>
      </c>
      <c r="BT5" s="77" t="s">
        <v>87</v>
      </c>
      <c r="BU5" s="77" t="s">
        <v>88</v>
      </c>
      <c r="BV5" s="77" t="s">
        <v>90</v>
      </c>
      <c r="BW5" s="77" t="s">
        <v>91</v>
      </c>
      <c r="BX5" s="77" t="s">
        <v>92</v>
      </c>
      <c r="BY5" s="77" t="s">
        <v>93</v>
      </c>
      <c r="BZ5" s="77" t="s">
        <v>89</v>
      </c>
      <c r="CA5" s="77" t="s">
        <v>83</v>
      </c>
      <c r="CB5" s="77" t="s">
        <v>84</v>
      </c>
      <c r="CC5" s="77" t="s">
        <v>85</v>
      </c>
      <c r="CD5" s="77" t="s">
        <v>86</v>
      </c>
      <c r="CE5" s="77" t="s">
        <v>87</v>
      </c>
      <c r="CF5" s="77" t="s">
        <v>88</v>
      </c>
      <c r="CG5" s="77" t="s">
        <v>90</v>
      </c>
      <c r="CH5" s="77" t="s">
        <v>91</v>
      </c>
      <c r="CI5" s="77" t="s">
        <v>92</v>
      </c>
      <c r="CJ5" s="77" t="s">
        <v>93</v>
      </c>
      <c r="CK5" s="77" t="s">
        <v>89</v>
      </c>
      <c r="CL5" s="77" t="s">
        <v>83</v>
      </c>
      <c r="CM5" s="77" t="s">
        <v>84</v>
      </c>
      <c r="CN5" s="77" t="s">
        <v>85</v>
      </c>
      <c r="CO5" s="77" t="s">
        <v>86</v>
      </c>
      <c r="CP5" s="77" t="s">
        <v>87</v>
      </c>
      <c r="CQ5" s="77" t="s">
        <v>88</v>
      </c>
      <c r="CR5" s="77" t="s">
        <v>90</v>
      </c>
      <c r="CS5" s="77" t="s">
        <v>91</v>
      </c>
      <c r="CT5" s="77" t="s">
        <v>92</v>
      </c>
      <c r="CU5" s="77" t="s">
        <v>93</v>
      </c>
      <c r="CV5" s="77" t="s">
        <v>89</v>
      </c>
      <c r="CW5" s="77" t="s">
        <v>83</v>
      </c>
      <c r="CX5" s="77" t="s">
        <v>84</v>
      </c>
      <c r="CY5" s="77" t="s">
        <v>85</v>
      </c>
      <c r="CZ5" s="77" t="s">
        <v>86</v>
      </c>
      <c r="DA5" s="77" t="s">
        <v>87</v>
      </c>
      <c r="DB5" s="77" t="s">
        <v>88</v>
      </c>
      <c r="DC5" s="77" t="s">
        <v>90</v>
      </c>
      <c r="DD5" s="77" t="s">
        <v>91</v>
      </c>
      <c r="DE5" s="77" t="s">
        <v>92</v>
      </c>
      <c r="DF5" s="77" t="s">
        <v>93</v>
      </c>
      <c r="DG5" s="77" t="s">
        <v>89</v>
      </c>
      <c r="DH5" s="77" t="s">
        <v>83</v>
      </c>
      <c r="DI5" s="77" t="s">
        <v>84</v>
      </c>
      <c r="DJ5" s="77" t="s">
        <v>85</v>
      </c>
      <c r="DK5" s="77" t="s">
        <v>86</v>
      </c>
      <c r="DL5" s="77" t="s">
        <v>87</v>
      </c>
      <c r="DM5" s="77" t="s">
        <v>88</v>
      </c>
      <c r="DN5" s="77" t="s">
        <v>90</v>
      </c>
      <c r="DO5" s="77" t="s">
        <v>91</v>
      </c>
      <c r="DP5" s="77" t="s">
        <v>92</v>
      </c>
      <c r="DQ5" s="77" t="s">
        <v>93</v>
      </c>
      <c r="DR5" s="77" t="s">
        <v>89</v>
      </c>
      <c r="DS5" s="77" t="s">
        <v>83</v>
      </c>
      <c r="DT5" s="77" t="s">
        <v>84</v>
      </c>
      <c r="DU5" s="77" t="s">
        <v>85</v>
      </c>
      <c r="DV5" s="77" t="s">
        <v>86</v>
      </c>
      <c r="DW5" s="77" t="s">
        <v>87</v>
      </c>
      <c r="DX5" s="77" t="s">
        <v>88</v>
      </c>
      <c r="DY5" s="77" t="s">
        <v>90</v>
      </c>
      <c r="DZ5" s="77" t="s">
        <v>91</v>
      </c>
      <c r="EA5" s="77" t="s">
        <v>92</v>
      </c>
      <c r="EB5" s="77" t="s">
        <v>93</v>
      </c>
      <c r="EC5" s="77" t="s">
        <v>89</v>
      </c>
      <c r="ED5" s="77" t="s">
        <v>83</v>
      </c>
      <c r="EE5" s="77" t="s">
        <v>84</v>
      </c>
      <c r="EF5" s="77" t="s">
        <v>85</v>
      </c>
      <c r="EG5" s="77" t="s">
        <v>86</v>
      </c>
      <c r="EH5" s="77" t="s">
        <v>87</v>
      </c>
      <c r="EI5" s="77" t="s">
        <v>88</v>
      </c>
      <c r="EJ5" s="77" t="s">
        <v>90</v>
      </c>
      <c r="EK5" s="77" t="s">
        <v>91</v>
      </c>
      <c r="EL5" s="77" t="s">
        <v>92</v>
      </c>
      <c r="EM5" s="77" t="s">
        <v>93</v>
      </c>
      <c r="EN5" s="77" t="s">
        <v>89</v>
      </c>
    </row>
    <row r="6" spans="1:144" s="65" customFormat="1">
      <c r="A6" s="66" t="s">
        <v>94</v>
      </c>
      <c r="B6" s="71">
        <f t="shared" ref="B6:W6" si="1">B7</f>
        <v>2024</v>
      </c>
      <c r="C6" s="71">
        <f t="shared" si="1"/>
        <v>112097</v>
      </c>
      <c r="D6" s="71">
        <f t="shared" si="1"/>
        <v>46</v>
      </c>
      <c r="E6" s="71">
        <f t="shared" si="1"/>
        <v>1</v>
      </c>
      <c r="F6" s="71">
        <f t="shared" si="1"/>
        <v>0</v>
      </c>
      <c r="G6" s="71">
        <f t="shared" si="1"/>
        <v>1</v>
      </c>
      <c r="H6" s="71" t="str">
        <f t="shared" si="1"/>
        <v>埼玉県　飯能市</v>
      </c>
      <c r="I6" s="71" t="str">
        <f t="shared" si="1"/>
        <v>法適用</v>
      </c>
      <c r="J6" s="71" t="str">
        <f t="shared" si="1"/>
        <v>水道事業</v>
      </c>
      <c r="K6" s="71" t="str">
        <f t="shared" si="1"/>
        <v>末端給水事業</v>
      </c>
      <c r="L6" s="71" t="str">
        <f t="shared" si="1"/>
        <v>A4</v>
      </c>
      <c r="M6" s="71" t="str">
        <f t="shared" si="1"/>
        <v>非設置</v>
      </c>
      <c r="N6" s="80" t="str">
        <f t="shared" si="1"/>
        <v>-</v>
      </c>
      <c r="O6" s="80">
        <f t="shared" si="1"/>
        <v>81.5</v>
      </c>
      <c r="P6" s="80">
        <f t="shared" si="1"/>
        <v>99.19</v>
      </c>
      <c r="Q6" s="80">
        <f t="shared" si="1"/>
        <v>2255</v>
      </c>
      <c r="R6" s="80">
        <f t="shared" si="1"/>
        <v>77963</v>
      </c>
      <c r="S6" s="80">
        <f t="shared" si="1"/>
        <v>193.05</v>
      </c>
      <c r="T6" s="80">
        <f t="shared" si="1"/>
        <v>403.85</v>
      </c>
      <c r="U6" s="80">
        <f t="shared" si="1"/>
        <v>77103</v>
      </c>
      <c r="V6" s="80">
        <f t="shared" si="1"/>
        <v>50.66</v>
      </c>
      <c r="W6" s="80">
        <f t="shared" si="1"/>
        <v>1521.97</v>
      </c>
      <c r="X6" s="86">
        <f t="shared" ref="X6:AG6" si="2">IF(X7="",NA(),X7)</f>
        <v>107.04</v>
      </c>
      <c r="Y6" s="86">
        <f t="shared" si="2"/>
        <v>109.52</v>
      </c>
      <c r="Z6" s="86">
        <f t="shared" si="2"/>
        <v>105.79</v>
      </c>
      <c r="AA6" s="86">
        <f t="shared" si="2"/>
        <v>107.05</v>
      </c>
      <c r="AB6" s="86">
        <f t="shared" si="2"/>
        <v>98.15</v>
      </c>
      <c r="AC6" s="86">
        <f t="shared" si="2"/>
        <v>110.91</v>
      </c>
      <c r="AD6" s="86">
        <f t="shared" si="2"/>
        <v>111.49</v>
      </c>
      <c r="AE6" s="86">
        <f t="shared" si="2"/>
        <v>109.09</v>
      </c>
      <c r="AF6" s="86">
        <f t="shared" si="2"/>
        <v>109.05</v>
      </c>
      <c r="AG6" s="86">
        <f t="shared" si="2"/>
        <v>107.61</v>
      </c>
      <c r="AH6" s="80" t="str">
        <f>IF(AH7="","",IF(AH7="-","【-】","【"&amp;SUBSTITUTE(TEXT(AH7,"#,##0.00"),"-","△")&amp;"】"))</f>
        <v>【107.26】</v>
      </c>
      <c r="AI6" s="80">
        <f t="shared" ref="AI6:AR6" si="3">IF(AI7="",NA(),AI7)</f>
        <v>0</v>
      </c>
      <c r="AJ6" s="80">
        <f t="shared" si="3"/>
        <v>0</v>
      </c>
      <c r="AK6" s="80">
        <f t="shared" si="3"/>
        <v>0</v>
      </c>
      <c r="AL6" s="80">
        <f t="shared" si="3"/>
        <v>0</v>
      </c>
      <c r="AM6" s="80">
        <f t="shared" si="3"/>
        <v>0</v>
      </c>
      <c r="AN6" s="86">
        <f t="shared" si="3"/>
        <v>0.92</v>
      </c>
      <c r="AO6" s="86">
        <f t="shared" si="3"/>
        <v>0.87</v>
      </c>
      <c r="AP6" s="86">
        <f t="shared" si="3"/>
        <v>0.93</v>
      </c>
      <c r="AQ6" s="86">
        <f t="shared" si="3"/>
        <v>1.02</v>
      </c>
      <c r="AR6" s="86">
        <f t="shared" si="3"/>
        <v>1.24</v>
      </c>
      <c r="AS6" s="80" t="str">
        <f>IF(AS7="","",IF(AS7="-","【-】","【"&amp;SUBSTITUTE(TEXT(AS7,"#,##0.00"),"-","△")&amp;"】"))</f>
        <v>【1.61】</v>
      </c>
      <c r="AT6" s="86">
        <f t="shared" ref="AT6:BC6" si="4">IF(AT7="",NA(),AT7)</f>
        <v>237.51</v>
      </c>
      <c r="AU6" s="86">
        <f t="shared" si="4"/>
        <v>225.04</v>
      </c>
      <c r="AV6" s="86">
        <f t="shared" si="4"/>
        <v>200.93</v>
      </c>
      <c r="AW6" s="86">
        <f t="shared" si="4"/>
        <v>331.44</v>
      </c>
      <c r="AX6" s="86">
        <f t="shared" si="4"/>
        <v>342.26</v>
      </c>
      <c r="AY6" s="86">
        <f t="shared" si="4"/>
        <v>350.79</v>
      </c>
      <c r="AZ6" s="86">
        <f t="shared" si="4"/>
        <v>354.57</v>
      </c>
      <c r="BA6" s="86">
        <f t="shared" si="4"/>
        <v>357.74</v>
      </c>
      <c r="BB6" s="86">
        <f t="shared" si="4"/>
        <v>344.88</v>
      </c>
      <c r="BC6" s="86">
        <f t="shared" si="4"/>
        <v>326.02</v>
      </c>
      <c r="BD6" s="80" t="str">
        <f>IF(BD7="","",IF(BD7="-","【-】","【"&amp;SUBSTITUTE(TEXT(BD7,"#,##0.00"),"-","△")&amp;"】"))</f>
        <v>【239.69】</v>
      </c>
      <c r="BE6" s="86">
        <f t="shared" ref="BE6:BN6" si="5">IF(BE7="",NA(),BE7)</f>
        <v>296.8</v>
      </c>
      <c r="BF6" s="86">
        <f t="shared" si="5"/>
        <v>273.91000000000003</v>
      </c>
      <c r="BG6" s="86">
        <f t="shared" si="5"/>
        <v>272.47000000000003</v>
      </c>
      <c r="BH6" s="86">
        <f t="shared" si="5"/>
        <v>274.31</v>
      </c>
      <c r="BI6" s="86">
        <f t="shared" si="5"/>
        <v>263.69</v>
      </c>
      <c r="BJ6" s="86">
        <f t="shared" si="5"/>
        <v>322.92</v>
      </c>
      <c r="BK6" s="86">
        <f t="shared" si="5"/>
        <v>303.45999999999998</v>
      </c>
      <c r="BL6" s="86">
        <f t="shared" si="5"/>
        <v>307.27999999999997</v>
      </c>
      <c r="BM6" s="86">
        <f t="shared" si="5"/>
        <v>304.02</v>
      </c>
      <c r="BN6" s="86">
        <f t="shared" si="5"/>
        <v>300.54000000000002</v>
      </c>
      <c r="BO6" s="80" t="str">
        <f>IF(BO7="","",IF(BO7="-","【-】","【"&amp;SUBSTITUTE(TEXT(BO7,"#,##0.00"),"-","△")&amp;"】"))</f>
        <v>【264.86】</v>
      </c>
      <c r="BP6" s="86">
        <f t="shared" ref="BP6:BY6" si="6">IF(BP7="",NA(),BP7)</f>
        <v>98.09</v>
      </c>
      <c r="BQ6" s="86">
        <f t="shared" si="6"/>
        <v>101.21</v>
      </c>
      <c r="BR6" s="86">
        <f t="shared" si="6"/>
        <v>97.13</v>
      </c>
      <c r="BS6" s="86">
        <f t="shared" si="6"/>
        <v>95.3</v>
      </c>
      <c r="BT6" s="86">
        <f t="shared" si="6"/>
        <v>90.32</v>
      </c>
      <c r="BU6" s="86">
        <f t="shared" si="6"/>
        <v>100.85</v>
      </c>
      <c r="BV6" s="86">
        <f t="shared" si="6"/>
        <v>103.79</v>
      </c>
      <c r="BW6" s="86">
        <f t="shared" si="6"/>
        <v>98.3</v>
      </c>
      <c r="BX6" s="86">
        <f t="shared" si="6"/>
        <v>98.89</v>
      </c>
      <c r="BY6" s="86">
        <f t="shared" si="6"/>
        <v>99.25</v>
      </c>
      <c r="BZ6" s="80" t="str">
        <f>IF(BZ7="","",IF(BZ7="-","【-】","【"&amp;SUBSTITUTE(TEXT(BZ7,"#,##0.00"),"-","△")&amp;"】"))</f>
        <v>【97.59】</v>
      </c>
      <c r="CA6" s="86">
        <f t="shared" ref="CA6:CJ6" si="7">IF(CA7="",NA(),CA7)</f>
        <v>152.85</v>
      </c>
      <c r="CB6" s="86">
        <f t="shared" si="7"/>
        <v>156.02000000000001</v>
      </c>
      <c r="CC6" s="86">
        <f t="shared" si="7"/>
        <v>163.29</v>
      </c>
      <c r="CD6" s="86">
        <f t="shared" si="7"/>
        <v>167.15</v>
      </c>
      <c r="CE6" s="86">
        <f t="shared" si="7"/>
        <v>177.17</v>
      </c>
      <c r="CF6" s="86">
        <f t="shared" si="7"/>
        <v>167.1</v>
      </c>
      <c r="CG6" s="86">
        <f t="shared" si="7"/>
        <v>167.86</v>
      </c>
      <c r="CH6" s="86">
        <f t="shared" si="7"/>
        <v>173.68</v>
      </c>
      <c r="CI6" s="86">
        <f t="shared" si="7"/>
        <v>174.52</v>
      </c>
      <c r="CJ6" s="86">
        <f t="shared" si="7"/>
        <v>178.92</v>
      </c>
      <c r="CK6" s="80" t="str">
        <f>IF(CK7="","",IF(CK7="-","【-】","【"&amp;SUBSTITUTE(TEXT(CK7,"#,##0.00"),"-","△")&amp;"】"))</f>
        <v>【181.66】</v>
      </c>
      <c r="CL6" s="86">
        <f t="shared" ref="CL6:CU6" si="8">IF(CL7="",NA(),CL7)</f>
        <v>52.44</v>
      </c>
      <c r="CM6" s="86">
        <f t="shared" si="8"/>
        <v>51.48</v>
      </c>
      <c r="CN6" s="86">
        <f t="shared" si="8"/>
        <v>50.06</v>
      </c>
      <c r="CO6" s="86">
        <f t="shared" si="8"/>
        <v>50.48</v>
      </c>
      <c r="CP6" s="86">
        <f t="shared" si="8"/>
        <v>51.56</v>
      </c>
      <c r="CQ6" s="86">
        <f t="shared" si="8"/>
        <v>59.91</v>
      </c>
      <c r="CR6" s="86">
        <f t="shared" si="8"/>
        <v>59.4</v>
      </c>
      <c r="CS6" s="86">
        <f t="shared" si="8"/>
        <v>59.24</v>
      </c>
      <c r="CT6" s="86">
        <f t="shared" si="8"/>
        <v>58.77</v>
      </c>
      <c r="CU6" s="86">
        <f t="shared" si="8"/>
        <v>59.17</v>
      </c>
      <c r="CV6" s="80" t="str">
        <f>IF(CV7="","",IF(CV7="-","【-】","【"&amp;SUBSTITUTE(TEXT(CV7,"#,##0.00"),"-","△")&amp;"】"))</f>
        <v>【60.21】</v>
      </c>
      <c r="CW6" s="86">
        <f t="shared" ref="CW6:DF6" si="9">IF(CW7="",NA(),CW7)</f>
        <v>85.15</v>
      </c>
      <c r="CX6" s="86">
        <f t="shared" si="9"/>
        <v>85.93</v>
      </c>
      <c r="CY6" s="86">
        <f t="shared" si="9"/>
        <v>86.79</v>
      </c>
      <c r="CZ6" s="86">
        <f t="shared" si="9"/>
        <v>85.07</v>
      </c>
      <c r="DA6" s="86">
        <f t="shared" si="9"/>
        <v>83.45</v>
      </c>
      <c r="DB6" s="86">
        <f t="shared" si="9"/>
        <v>87.26</v>
      </c>
      <c r="DC6" s="86">
        <f t="shared" si="9"/>
        <v>87.57</v>
      </c>
      <c r="DD6" s="86">
        <f t="shared" si="9"/>
        <v>87.26</v>
      </c>
      <c r="DE6" s="86">
        <f t="shared" si="9"/>
        <v>86.95</v>
      </c>
      <c r="DF6" s="86">
        <f t="shared" si="9"/>
        <v>86.58</v>
      </c>
      <c r="DG6" s="80" t="str">
        <f>IF(DG7="","",IF(DG7="-","【-】","【"&amp;SUBSTITUTE(TEXT(DG7,"#,##0.00"),"-","△")&amp;"】"))</f>
        <v>【89.21】</v>
      </c>
      <c r="DH6" s="86">
        <f t="shared" ref="DH6:DQ6" si="10">IF(DH7="",NA(),DH7)</f>
        <v>51.01</v>
      </c>
      <c r="DI6" s="86">
        <f t="shared" si="10"/>
        <v>52.53</v>
      </c>
      <c r="DJ6" s="86">
        <f t="shared" si="10"/>
        <v>53.85</v>
      </c>
      <c r="DK6" s="86">
        <f t="shared" si="10"/>
        <v>55.09</v>
      </c>
      <c r="DL6" s="86">
        <f t="shared" si="10"/>
        <v>56.48</v>
      </c>
      <c r="DM6" s="86">
        <f t="shared" si="10"/>
        <v>49.2</v>
      </c>
      <c r="DN6" s="86">
        <f t="shared" si="10"/>
        <v>50.01</v>
      </c>
      <c r="DO6" s="86">
        <f t="shared" si="10"/>
        <v>50.99</v>
      </c>
      <c r="DP6" s="86">
        <f t="shared" si="10"/>
        <v>51.79</v>
      </c>
      <c r="DQ6" s="86">
        <f t="shared" si="10"/>
        <v>52.02</v>
      </c>
      <c r="DR6" s="80" t="str">
        <f>IF(DR7="","",IF(DR7="-","【-】","【"&amp;SUBSTITUTE(TEXT(DR7,"#,##0.00"),"-","△")&amp;"】"))</f>
        <v>【52.41】</v>
      </c>
      <c r="DS6" s="86">
        <f t="shared" ref="DS6:EB6" si="11">IF(DS7="",NA(),DS7)</f>
        <v>23.96</v>
      </c>
      <c r="DT6" s="86">
        <f t="shared" si="11"/>
        <v>27.78</v>
      </c>
      <c r="DU6" s="86">
        <f t="shared" si="11"/>
        <v>31.1</v>
      </c>
      <c r="DV6" s="86">
        <f t="shared" si="11"/>
        <v>29.35</v>
      </c>
      <c r="DW6" s="86">
        <f t="shared" si="11"/>
        <v>30.69</v>
      </c>
      <c r="DX6" s="86">
        <f t="shared" si="11"/>
        <v>18.329999999999998</v>
      </c>
      <c r="DY6" s="86">
        <f t="shared" si="11"/>
        <v>20.27</v>
      </c>
      <c r="DZ6" s="86">
        <f t="shared" si="11"/>
        <v>21.69</v>
      </c>
      <c r="EA6" s="86">
        <f t="shared" si="11"/>
        <v>23.19</v>
      </c>
      <c r="EB6" s="86">
        <f t="shared" si="11"/>
        <v>24.61</v>
      </c>
      <c r="EC6" s="80" t="str">
        <f>IF(EC7="","",IF(EC7="-","【-】","【"&amp;SUBSTITUTE(TEXT(EC7,"#,##0.00"),"-","△")&amp;"】"))</f>
        <v>【26.78】</v>
      </c>
      <c r="ED6" s="86">
        <f t="shared" ref="ED6:EM6" si="12">IF(ED7="",NA(),ED7)</f>
        <v>0.42</v>
      </c>
      <c r="EE6" s="86">
        <f t="shared" si="12"/>
        <v>0.1</v>
      </c>
      <c r="EF6" s="86">
        <f t="shared" si="12"/>
        <v>0.25</v>
      </c>
      <c r="EG6" s="86">
        <f t="shared" si="12"/>
        <v>0.25</v>
      </c>
      <c r="EH6" s="86">
        <f t="shared" si="12"/>
        <v>0.37</v>
      </c>
      <c r="EI6" s="86">
        <f t="shared" si="12"/>
        <v>0.6</v>
      </c>
      <c r="EJ6" s="86">
        <f t="shared" si="12"/>
        <v>0.56000000000000005</v>
      </c>
      <c r="EK6" s="86">
        <f t="shared" si="12"/>
        <v>0.6</v>
      </c>
      <c r="EL6" s="86">
        <f t="shared" si="12"/>
        <v>0.53</v>
      </c>
      <c r="EM6" s="86">
        <f t="shared" si="12"/>
        <v>0.54</v>
      </c>
      <c r="EN6" s="80" t="str">
        <f>IF(EN7="","",IF(EN7="-","【-】","【"&amp;SUBSTITUTE(TEXT(EN7,"#,##0.00"),"-","△")&amp;"】"))</f>
        <v>【0.59】</v>
      </c>
    </row>
    <row r="7" spans="1:144" s="65" customFormat="1">
      <c r="A7" s="66"/>
      <c r="B7" s="72">
        <v>2024</v>
      </c>
      <c r="C7" s="72">
        <v>112097</v>
      </c>
      <c r="D7" s="72">
        <v>46</v>
      </c>
      <c r="E7" s="72">
        <v>1</v>
      </c>
      <c r="F7" s="72">
        <v>0</v>
      </c>
      <c r="G7" s="72">
        <v>1</v>
      </c>
      <c r="H7" s="72" t="s">
        <v>95</v>
      </c>
      <c r="I7" s="72" t="s">
        <v>96</v>
      </c>
      <c r="J7" s="72" t="s">
        <v>97</v>
      </c>
      <c r="K7" s="72" t="s">
        <v>98</v>
      </c>
      <c r="L7" s="72" t="s">
        <v>39</v>
      </c>
      <c r="M7" s="72" t="s">
        <v>4</v>
      </c>
      <c r="N7" s="81" t="s">
        <v>99</v>
      </c>
      <c r="O7" s="81">
        <v>81.5</v>
      </c>
      <c r="P7" s="81">
        <v>99.19</v>
      </c>
      <c r="Q7" s="81">
        <v>2255</v>
      </c>
      <c r="R7" s="81">
        <v>77963</v>
      </c>
      <c r="S7" s="81">
        <v>193.05</v>
      </c>
      <c r="T7" s="81">
        <v>403.85</v>
      </c>
      <c r="U7" s="81">
        <v>77103</v>
      </c>
      <c r="V7" s="81">
        <v>50.66</v>
      </c>
      <c r="W7" s="81">
        <v>1521.97</v>
      </c>
      <c r="X7" s="81">
        <v>107.04</v>
      </c>
      <c r="Y7" s="81">
        <v>109.52</v>
      </c>
      <c r="Z7" s="81">
        <v>105.79</v>
      </c>
      <c r="AA7" s="81">
        <v>107.05</v>
      </c>
      <c r="AB7" s="81">
        <v>98.15</v>
      </c>
      <c r="AC7" s="81">
        <v>110.91</v>
      </c>
      <c r="AD7" s="81">
        <v>111.49</v>
      </c>
      <c r="AE7" s="81">
        <v>109.09</v>
      </c>
      <c r="AF7" s="81">
        <v>109.05</v>
      </c>
      <c r="AG7" s="81">
        <v>107.61</v>
      </c>
      <c r="AH7" s="81">
        <v>107.26</v>
      </c>
      <c r="AI7" s="81">
        <v>0</v>
      </c>
      <c r="AJ7" s="81">
        <v>0</v>
      </c>
      <c r="AK7" s="81">
        <v>0</v>
      </c>
      <c r="AL7" s="81">
        <v>0</v>
      </c>
      <c r="AM7" s="81">
        <v>0</v>
      </c>
      <c r="AN7" s="81">
        <v>0.92</v>
      </c>
      <c r="AO7" s="81">
        <v>0.87</v>
      </c>
      <c r="AP7" s="81">
        <v>0.93</v>
      </c>
      <c r="AQ7" s="81">
        <v>1.02</v>
      </c>
      <c r="AR7" s="81">
        <v>1.24</v>
      </c>
      <c r="AS7" s="81">
        <v>1.61</v>
      </c>
      <c r="AT7" s="81">
        <v>237.51</v>
      </c>
      <c r="AU7" s="81">
        <v>225.04</v>
      </c>
      <c r="AV7" s="81">
        <v>200.93</v>
      </c>
      <c r="AW7" s="81">
        <v>331.44</v>
      </c>
      <c r="AX7" s="81">
        <v>342.26</v>
      </c>
      <c r="AY7" s="81">
        <v>350.79</v>
      </c>
      <c r="AZ7" s="81">
        <v>354.57</v>
      </c>
      <c r="BA7" s="81">
        <v>357.74</v>
      </c>
      <c r="BB7" s="81">
        <v>344.88</v>
      </c>
      <c r="BC7" s="81">
        <v>326.02</v>
      </c>
      <c r="BD7" s="81">
        <v>239.69</v>
      </c>
      <c r="BE7" s="81">
        <v>296.8</v>
      </c>
      <c r="BF7" s="81">
        <v>273.91000000000003</v>
      </c>
      <c r="BG7" s="81">
        <v>272.47000000000003</v>
      </c>
      <c r="BH7" s="81">
        <v>274.31</v>
      </c>
      <c r="BI7" s="81">
        <v>263.69</v>
      </c>
      <c r="BJ7" s="81">
        <v>322.92</v>
      </c>
      <c r="BK7" s="81">
        <v>303.45999999999998</v>
      </c>
      <c r="BL7" s="81">
        <v>307.27999999999997</v>
      </c>
      <c r="BM7" s="81">
        <v>304.02</v>
      </c>
      <c r="BN7" s="81">
        <v>300.54000000000002</v>
      </c>
      <c r="BO7" s="81">
        <v>264.86</v>
      </c>
      <c r="BP7" s="81">
        <v>98.09</v>
      </c>
      <c r="BQ7" s="81">
        <v>101.21</v>
      </c>
      <c r="BR7" s="81">
        <v>97.13</v>
      </c>
      <c r="BS7" s="81">
        <v>95.3</v>
      </c>
      <c r="BT7" s="81">
        <v>90.32</v>
      </c>
      <c r="BU7" s="81">
        <v>100.85</v>
      </c>
      <c r="BV7" s="81">
        <v>103.79</v>
      </c>
      <c r="BW7" s="81">
        <v>98.3</v>
      </c>
      <c r="BX7" s="81">
        <v>98.89</v>
      </c>
      <c r="BY7" s="81">
        <v>99.25</v>
      </c>
      <c r="BZ7" s="81">
        <v>97.59</v>
      </c>
      <c r="CA7" s="81">
        <v>152.85</v>
      </c>
      <c r="CB7" s="81">
        <v>156.02000000000001</v>
      </c>
      <c r="CC7" s="81">
        <v>163.29</v>
      </c>
      <c r="CD7" s="81">
        <v>167.15</v>
      </c>
      <c r="CE7" s="81">
        <v>177.17</v>
      </c>
      <c r="CF7" s="81">
        <v>167.1</v>
      </c>
      <c r="CG7" s="81">
        <v>167.86</v>
      </c>
      <c r="CH7" s="81">
        <v>173.68</v>
      </c>
      <c r="CI7" s="81">
        <v>174.52</v>
      </c>
      <c r="CJ7" s="81">
        <v>178.92</v>
      </c>
      <c r="CK7" s="81">
        <v>181.66</v>
      </c>
      <c r="CL7" s="81">
        <v>52.44</v>
      </c>
      <c r="CM7" s="81">
        <v>51.48</v>
      </c>
      <c r="CN7" s="81">
        <v>50.06</v>
      </c>
      <c r="CO7" s="81">
        <v>50.48</v>
      </c>
      <c r="CP7" s="81">
        <v>51.56</v>
      </c>
      <c r="CQ7" s="81">
        <v>59.91</v>
      </c>
      <c r="CR7" s="81">
        <v>59.4</v>
      </c>
      <c r="CS7" s="81">
        <v>59.24</v>
      </c>
      <c r="CT7" s="81">
        <v>58.77</v>
      </c>
      <c r="CU7" s="81">
        <v>59.17</v>
      </c>
      <c r="CV7" s="81">
        <v>60.21</v>
      </c>
      <c r="CW7" s="81">
        <v>85.15</v>
      </c>
      <c r="CX7" s="81">
        <v>85.93</v>
      </c>
      <c r="CY7" s="81">
        <v>86.79</v>
      </c>
      <c r="CZ7" s="81">
        <v>85.07</v>
      </c>
      <c r="DA7" s="81">
        <v>83.45</v>
      </c>
      <c r="DB7" s="81">
        <v>87.26</v>
      </c>
      <c r="DC7" s="81">
        <v>87.57</v>
      </c>
      <c r="DD7" s="81">
        <v>87.26</v>
      </c>
      <c r="DE7" s="81">
        <v>86.95</v>
      </c>
      <c r="DF7" s="81">
        <v>86.58</v>
      </c>
      <c r="DG7" s="81">
        <v>89.21</v>
      </c>
      <c r="DH7" s="81">
        <v>51.01</v>
      </c>
      <c r="DI7" s="81">
        <v>52.53</v>
      </c>
      <c r="DJ7" s="81">
        <v>53.85</v>
      </c>
      <c r="DK7" s="81">
        <v>55.09</v>
      </c>
      <c r="DL7" s="81">
        <v>56.48</v>
      </c>
      <c r="DM7" s="81">
        <v>49.2</v>
      </c>
      <c r="DN7" s="81">
        <v>50.01</v>
      </c>
      <c r="DO7" s="81">
        <v>50.99</v>
      </c>
      <c r="DP7" s="81">
        <v>51.79</v>
      </c>
      <c r="DQ7" s="81">
        <v>52.02</v>
      </c>
      <c r="DR7" s="81">
        <v>52.41</v>
      </c>
      <c r="DS7" s="81">
        <v>23.96</v>
      </c>
      <c r="DT7" s="81">
        <v>27.78</v>
      </c>
      <c r="DU7" s="81">
        <v>31.1</v>
      </c>
      <c r="DV7" s="81">
        <v>29.35</v>
      </c>
      <c r="DW7" s="81">
        <v>30.69</v>
      </c>
      <c r="DX7" s="81">
        <v>18.329999999999998</v>
      </c>
      <c r="DY7" s="81">
        <v>20.27</v>
      </c>
      <c r="DZ7" s="81">
        <v>21.69</v>
      </c>
      <c r="EA7" s="81">
        <v>23.19</v>
      </c>
      <c r="EB7" s="81">
        <v>24.61</v>
      </c>
      <c r="EC7" s="81">
        <v>26.78</v>
      </c>
      <c r="ED7" s="81">
        <v>0.42</v>
      </c>
      <c r="EE7" s="81">
        <v>0.1</v>
      </c>
      <c r="EF7" s="81">
        <v>0.25</v>
      </c>
      <c r="EG7" s="81">
        <v>0.25</v>
      </c>
      <c r="EH7" s="81">
        <v>0.37</v>
      </c>
      <c r="EI7" s="81">
        <v>0.6</v>
      </c>
      <c r="EJ7" s="81">
        <v>0.56000000000000005</v>
      </c>
      <c r="EK7" s="81">
        <v>0.6</v>
      </c>
      <c r="EL7" s="81">
        <v>0.53</v>
      </c>
      <c r="EM7" s="81">
        <v>0.54</v>
      </c>
      <c r="EN7" s="81">
        <v>0.59</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100</v>
      </c>
      <c r="C9" s="67" t="s">
        <v>101</v>
      </c>
      <c r="D9" s="67" t="s">
        <v>102</v>
      </c>
      <c r="E9" s="67" t="s">
        <v>103</v>
      </c>
      <c r="F9" s="67" t="s">
        <v>104</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55</v>
      </c>
      <c r="B10" s="73">
        <f>DATEVALUE($B7-B11&amp;"/1/"&amp;B12)</f>
        <v>37257</v>
      </c>
      <c r="C10" s="73">
        <f>DATEVALUE($B7-C11&amp;"/1/"&amp;C12)</f>
        <v>37622</v>
      </c>
      <c r="D10" s="73">
        <f>DATEVALUE($B7-D11&amp;"/1/"&amp;D12)</f>
        <v>37987</v>
      </c>
      <c r="E10" s="73">
        <f>DATEVALUE($B7-E11&amp;"/1/"&amp;E12)</f>
        <v>38353</v>
      </c>
      <c r="F10" s="73">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HC05902</cp:lastModifiedBy>
  <dcterms:created xsi:type="dcterms:W3CDTF">2025-12-12T09:13:52Z</dcterms:created>
  <dcterms:modified xsi:type="dcterms:W3CDTF">2026-02-02T07:47:35Z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2026-02-02T07:47:35Z</vt:filetime>
  </property>
</Properties>
</file>