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v0002\下水道課\002_管理担当\【★経営戦略】\経営戦略\経営比較分析表\28年度\【飯能市(最終)】経営比較分析表\H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P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<sst xmlns="http://schemas.openxmlformats.org/spreadsheetml/2006/main" count="240" uniqueCount="125">
  <si>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</si>
  <si>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</si>
  <si>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</si>
  <si>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</si>
  <si>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</si>
  <si>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</si>
  <si>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</si>
  <si>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</si>
  <si>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</si>
  <si>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</si>
  <si>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</si>
  <si>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</si>
  <si>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</si>
  <si>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</si>
  <si>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</si>
  <si>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</si>
  <si>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</si>
  <si>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</si>
  <si>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</si>
  <si>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</si>
  <si>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</si>
  <si>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</si>
  <si>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</si>
  <si>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</si>
  <si>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</si>
  <si>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</si>
  <si>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</si>
  <si>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</si>
  <si>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</si>
  <si>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</si>
  <si>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</si>
  <si>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</si>
  <si>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</si>
  <si>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</si>
  <si>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</si>
  <si>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</si>
  <si>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</si>
  <si>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</si>
  <si>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</si>
  <si>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</si>
  <si>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</si>
  <si>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</si>
  <si>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</si>
  <si>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</si>
  <si>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</si>
  <si>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</si>
  <si>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</si>
  <si>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</si>
  <si>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</si>
  <si>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</si>
  <si>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</si>
  <si>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</si>
  <si>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</si>
  <si>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</si>
  <si>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</si>
  <si>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</si>
  <si>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</si>
  <si>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</si>
  <si>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</si>
  <si>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</si>
  <si>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</si>
  <si>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</si>
  <si>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</si>
  <si>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</si>
  <si>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</si>
  <si>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</si>
  <si>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</si>
  <si>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</si>
  <si>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</si>
  <si>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</si>
  <si>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</si>
  <si>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</si>
  <si>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</si>
  <si>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</si>
  <si>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</si>
  <si>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</si>
  <si>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</si>
  <si>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</si>
  <si>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</si>
  <si>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</si>
  <si>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</si>
  <si>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</si>
  <si>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</si>
  <si>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</si>
  <si>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</si>
  <si>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</si>
  <si>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</si>
  <si>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</si>
  <si>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</si>
  <si>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</si>
  <si>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</si>
  <si>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</si>
  <si>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</si>
  <si>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</si>
  <si>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</si>
  <si>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</si>
  <si>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</si>
  <si>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</si>
  <si>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</si>
  <si>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</si>
  <si>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</si>
  <si>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</si>
  <si>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</si>
  <si>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</si>
  <si>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</si>
  <si>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</si>
  <si>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</si>
  <si>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</si>
  <si>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</si>
  <si>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飯能市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</si>
  <si>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</si>
  <si>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</si>
  <si>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</si>
  <si>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</si>
  <si>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</si>
  <si>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</si>
  <si>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</si>
  <si>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</si>
  <si>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</si>
  <si>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</si>
  <si>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</si>
  <si>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28年度から下水道事業に取り組んでいることから、下水道施設の老朽化が進んでいるが、現在も未普及対策の汚水管きょ整備を進めていることから、管きょ更新が進んでおらず、管渠改善率が低い状況である。今後、未普及対策とともに、適切な維持管理と、点検などにより優先順位をつけて老朽化対策についても進めていき、また、ストックマネジメント計画の策定により計画的に進めていく必要がある。</t>
    <rPh sb="1" eb="3">
      <t>ショウワ</t>
    </rPh>
    <rPh sb="5" eb="7">
      <t>ネンド</t>
    </rPh>
    <rPh sb="9" eb="12">
      <t>ゲスイドウ</t>
    </rPh>
    <rPh sb="12" eb="14">
      <t>ジギョウ</t>
    </rPh>
    <rPh sb="15" eb="16">
      <t>ト</t>
    </rPh>
    <rPh sb="17" eb="18">
      <t>ク</t>
    </rPh>
    <rPh sb="27" eb="30">
      <t>ゲスイドウ</t>
    </rPh>
    <rPh sb="30" eb="32">
      <t>シセツ</t>
    </rPh>
    <rPh sb="33" eb="35">
      <t>ロウキュウ</t>
    </rPh>
    <rPh sb="35" eb="36">
      <t>カ</t>
    </rPh>
    <rPh sb="37" eb="38">
      <t>スス</t>
    </rPh>
    <rPh sb="44" eb="46">
      <t>ゲンザイ</t>
    </rPh>
    <rPh sb="47" eb="48">
      <t>ミ</t>
    </rPh>
    <rPh sb="84" eb="85">
      <t>カン</t>
    </rPh>
    <rPh sb="85" eb="86">
      <t>キョ</t>
    </rPh>
    <rPh sb="86" eb="88">
      <t>カイゼン</t>
    </rPh>
    <rPh sb="88" eb="89">
      <t>リツ</t>
    </rPh>
    <rPh sb="90" eb="91">
      <t>ヒク</t>
    </rPh>
    <rPh sb="92" eb="94">
      <t>ジョウキョウ</t>
    </rPh>
    <rPh sb="101" eb="104">
      <t>ミフキュウ</t>
    </rPh>
    <rPh sb="104" eb="106">
      <t>タイサク</t>
    </rPh>
    <rPh sb="111" eb="113">
      <t>テキセツ</t>
    </rPh>
    <rPh sb="114" eb="116">
      <t>イジ</t>
    </rPh>
    <rPh sb="116" eb="118">
      <t>カンリ</t>
    </rPh>
    <rPh sb="120" eb="122">
      <t>テンケン</t>
    </rPh>
    <rPh sb="127" eb="129">
      <t>ユウセン</t>
    </rPh>
    <rPh sb="129" eb="131">
      <t>ジュンイ</t>
    </rPh>
    <rPh sb="164" eb="166">
      <t>ケイカク</t>
    </rPh>
    <rPh sb="167" eb="169">
      <t>サクテイ</t>
    </rPh>
    <rPh sb="172" eb="175">
      <t>ケイカクテキ</t>
    </rPh>
    <rPh sb="176" eb="177">
      <t>スス</t>
    </rPh>
    <rPh sb="181" eb="183">
      <t>ヒツヨウ</t>
    </rPh>
    <phoneticPr fontId="7"/>
  </si>
  <si>
    <t xml:space="preserve">・2度の使用料改定の実施により、収益的収支比率、経費回収率などが上昇し、経営改善が図られてきている。
・未普及対策を優先的に進めていくが、計画的な修繕、下水道施設の更新などにも着手し、進めていく必要がある。
</t>
    <rPh sb="2" eb="3">
      <t>ド</t>
    </rPh>
    <rPh sb="4" eb="7">
      <t>シヨウリョウ</t>
    </rPh>
    <rPh sb="7" eb="9">
      <t>カイテイ</t>
    </rPh>
    <rPh sb="10" eb="12">
      <t>ジッシ</t>
    </rPh>
    <rPh sb="16" eb="19">
      <t>シュウエキテキ</t>
    </rPh>
    <rPh sb="19" eb="21">
      <t>シュウシ</t>
    </rPh>
    <rPh sb="21" eb="23">
      <t>ヒリツ</t>
    </rPh>
    <rPh sb="24" eb="26">
      <t>ケイヒ</t>
    </rPh>
    <rPh sb="26" eb="28">
      <t>カイシュウ</t>
    </rPh>
    <rPh sb="28" eb="29">
      <t>リツ</t>
    </rPh>
    <rPh sb="32" eb="34">
      <t>ジョウショウ</t>
    </rPh>
    <rPh sb="36" eb="38">
      <t>ケイエイ</t>
    </rPh>
    <rPh sb="38" eb="40">
      <t>カイゼン</t>
    </rPh>
    <rPh sb="41" eb="42">
      <t>ハカ</t>
    </rPh>
    <rPh sb="76" eb="79">
      <t>ゲスイドウ</t>
    </rPh>
    <rPh sb="79" eb="81">
      <t>シセツ</t>
    </rPh>
    <rPh sb="88" eb="90">
      <t>チャクシュ</t>
    </rPh>
    <rPh sb="97" eb="99">
      <t>ヒツヨウ</t>
    </rPh>
    <phoneticPr fontId="7"/>
  </si>
  <si>
    <t>非設置</t>
    <rPh sb="0" eb="1">
      <t>ヒ</t>
    </rPh>
    <rPh sb="1" eb="3">
      <t>セッチ</t>
    </rPh>
    <phoneticPr fontId="4"/>
  </si>
  <si>
    <t>・収益的収支比率は,使用料改定を平成23年度及び平成26年度の2回実施したことで、平成27年度から100%を上回っており、改善がなされている。単独の終末処理場を有し、老朽化による修繕などの維持管理費の増加が予想されるが、効率化を図り、営業費用上昇の抑制に努めていく。
・企業債残高対事業規模比率は、平成27年度以降類似団体平均値を下回っている。今後も施設の新設と更新状況を踏まえ、借入額を精査し、企業債残高の上昇を抑制していく。
・経費回収率は上昇傾向で推移している。使用料改定を2回実施したことで、平成27年度から継続して100%となっており、改善が図られている。
・汚水処理原価は、元利償還金の増加などにより類似団体平均値と比較して高い数値となっており、営業費用上昇の抑制に努めていく。
・施設利用率は約60％で推移している。最大稼働率は100%を超えている状況であることから、最大稼働率など他の指標の推移も見ながら、今後の施設の効率性、運営体制、投資のあり方などを検討する必要がある。
・水洗化率は約95％で推移し、類似団体平均値よりも高い水準を維持している。未接続世帯への働きかけや管きょ整備に併せた接続の働きかけなど、水洗化活動の効果である。今後も未接続世帯や事業所等への水洗化活動に積極的に取り組み、水洗化率の向上を図っていく。</t>
    <rPh sb="32" eb="33">
      <t>カイ</t>
    </rPh>
    <rPh sb="33" eb="35">
      <t>ジッシ</t>
    </rPh>
    <rPh sb="41" eb="43">
      <t>ヘイセイ</t>
    </rPh>
    <rPh sb="45" eb="46">
      <t>ネン</t>
    </rPh>
    <rPh sb="46" eb="47">
      <t>ド</t>
    </rPh>
    <rPh sb="54" eb="56">
      <t>ウワマワ</t>
    </rPh>
    <rPh sb="61" eb="63">
      <t>カイゼン</t>
    </rPh>
    <rPh sb="71" eb="73">
      <t>タンドク</t>
    </rPh>
    <rPh sb="74" eb="76">
      <t>シュウマツ</t>
    </rPh>
    <rPh sb="76" eb="78">
      <t>ショリ</t>
    </rPh>
    <rPh sb="78" eb="79">
      <t>ジョウ</t>
    </rPh>
    <rPh sb="80" eb="81">
      <t>ユウ</t>
    </rPh>
    <rPh sb="83" eb="86">
      <t>ロウキュウカ</t>
    </rPh>
    <rPh sb="89" eb="91">
      <t>シュウゼン</t>
    </rPh>
    <rPh sb="94" eb="96">
      <t>イジ</t>
    </rPh>
    <rPh sb="96" eb="99">
      <t>カンリヒ</t>
    </rPh>
    <rPh sb="100" eb="102">
      <t>ゾウカ</t>
    </rPh>
    <rPh sb="103" eb="105">
      <t>ヨソウ</t>
    </rPh>
    <rPh sb="110" eb="113">
      <t>コウリツカ</t>
    </rPh>
    <rPh sb="114" eb="115">
      <t>ハカ</t>
    </rPh>
    <rPh sb="117" eb="119">
      <t>エイギョウ</t>
    </rPh>
    <rPh sb="119" eb="121">
      <t>ヒヨウ</t>
    </rPh>
    <rPh sb="121" eb="123">
      <t>ジョウショウ</t>
    </rPh>
    <rPh sb="124" eb="126">
      <t>ヨクセイ</t>
    </rPh>
    <rPh sb="127" eb="128">
      <t>ツト</t>
    </rPh>
    <rPh sb="150" eb="152">
      <t>ヘイセイ</t>
    </rPh>
    <rPh sb="154" eb="156">
      <t>ネンド</t>
    </rPh>
    <rPh sb="156" eb="158">
      <t>イコウ</t>
    </rPh>
    <rPh sb="166" eb="168">
      <t>シタマワ</t>
    </rPh>
    <rPh sb="176" eb="178">
      <t>シセツ</t>
    </rPh>
    <rPh sb="179" eb="181">
      <t>シンセツ</t>
    </rPh>
    <rPh sb="182" eb="184">
      <t>コウシン</t>
    </rPh>
    <rPh sb="184" eb="186">
      <t>ジョウキョウ</t>
    </rPh>
    <rPh sb="187" eb="188">
      <t>フ</t>
    </rPh>
    <rPh sb="191" eb="193">
      <t>カリイレ</t>
    </rPh>
    <rPh sb="193" eb="194">
      <t>ガク</t>
    </rPh>
    <rPh sb="224" eb="226">
      <t>ジョウショウ</t>
    </rPh>
    <rPh sb="226" eb="228">
      <t>ケイコウ</t>
    </rPh>
    <rPh sb="229" eb="231">
      <t>スイイ</t>
    </rPh>
    <rPh sb="243" eb="244">
      <t>カイ</t>
    </rPh>
    <rPh sb="244" eb="246">
      <t>ジッシ</t>
    </rPh>
    <rPh sb="260" eb="262">
      <t>ケイゾク</t>
    </rPh>
    <rPh sb="288" eb="290">
      <t>オスイ</t>
    </rPh>
    <rPh sb="290" eb="292">
      <t>ショリ</t>
    </rPh>
    <rPh sb="292" eb="294">
      <t>ゲンカ</t>
    </rPh>
    <rPh sb="296" eb="298">
      <t>ガンリ</t>
    </rPh>
    <rPh sb="298" eb="301">
      <t>ショウカンキン</t>
    </rPh>
    <rPh sb="302" eb="304">
      <t>ゾウカ</t>
    </rPh>
    <rPh sb="309" eb="311">
      <t>ルイジ</t>
    </rPh>
    <rPh sb="311" eb="313">
      <t>ダンタイ</t>
    </rPh>
    <rPh sb="313" eb="316">
      <t>ヘイキンチ</t>
    </rPh>
    <rPh sb="317" eb="319">
      <t>ヒカク</t>
    </rPh>
    <rPh sb="321" eb="322">
      <t>タカ</t>
    </rPh>
    <rPh sb="323" eb="325">
      <t>スウチ</t>
    </rPh>
    <rPh sb="332" eb="334">
      <t>エイギョウ</t>
    </rPh>
    <rPh sb="334" eb="336">
      <t>ヒヨウ</t>
    </rPh>
    <rPh sb="336" eb="338">
      <t>ジョウショウ</t>
    </rPh>
    <rPh sb="339" eb="341">
      <t>ヨクセイ</t>
    </rPh>
    <rPh sb="342" eb="343">
      <t>ツト</t>
    </rPh>
    <rPh sb="380" eb="381">
      <t>コ</t>
    </rPh>
    <rPh sb="385" eb="387">
      <t>ジョウキョウ</t>
    </rPh>
    <rPh sb="402" eb="403">
      <t>タ</t>
    </rPh>
    <rPh sb="404" eb="406">
      <t>シヒョウ</t>
    </rPh>
    <rPh sb="407" eb="409">
      <t>スイイ</t>
    </rPh>
    <rPh sb="415" eb="417">
      <t>コンゴ</t>
    </rPh>
    <rPh sb="430" eb="432">
      <t>トウシ</t>
    </rPh>
    <rPh sb="435" eb="436">
      <t>カタ</t>
    </rPh>
    <rPh sb="466" eb="468">
      <t>ルイジ</t>
    </rPh>
    <rPh sb="468" eb="470">
      <t>ダンタイ</t>
    </rPh>
    <rPh sb="509" eb="511">
      <t>セツゾク</t>
    </rPh>
    <rPh sb="552" eb="555">
      <t>セッキョクテキ</t>
    </rPh>
    <rPh sb="556" eb="557">
      <t>ト</t>
    </rPh>
    <rPh sb="558" eb="559">
      <t>ク</t>
    </rPh>
    <rPh sb="566" eb="568">
      <t>コウジョウ</t>
    </rPh>
    <rPh sb="569" eb="570">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</si>
</sst>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0.01</c:v>
                </c:pt>
                <c:pt idx="1">
                  <c:v>0</c:v>
                </c:pt>
                <c:pt idx="2">
                  <c:v>0</c:v>
                </c:pt>
                <c:pt idx="3">
                  <c:v>0</c:v>
                </c:pt>
                <c:pt idx="4">
                  <c:v>0</c:v>
                </c:pt>
              </c:numCache>
            </c:numRef>
          </c:val>
        </c:ser>
        <c:dLbls>
          <c:showLegendKey val="0"/>
          <c:showVal val="0"/>
          <c:showCatName val="0"/>
          <c:showSerName val="0"/>
          <c:showPercent val="0"/>
          <c:showBubbleSize val="0"/>
        </c:dLbls>
        <c:gapWidth val="150"/>
        <c:axId val="406473592"/>
        <c:axId val="4064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406473592"/>
        <c:axId val="406469280"/>
      </c:lineChart>
      <c:dateAx>
        <c:axId val="406473592"/>
        <c:scaling>
          <c:orientation val="minMax"/>
        </c:scaling>
        <c:delete val="1"/>
        <c:axPos val="b"/>
        <c:numFmt formatCode="ge" sourceLinked="1"/>
        <c:majorTickMark val="none"/>
        <c:minorTickMark val="none"/>
        <c:tickLblPos val="none"/>
        <c:crossAx val="406469280"/>
        <c:crosses val="autoZero"/>
        <c:auto val="1"/>
        <c:lblOffset val="100"/>
        <c:baseTimeUnit val="years"/>
      </c:dateAx>
      <c:valAx>
        <c:axId val="4064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56.81</c:v>
                </c:pt>
                <c:pt idx="1">
                  <c:v>59.89</c:v>
                </c:pt>
                <c:pt idx="2">
                  <c:v>58.79</c:v>
                </c:pt>
                <c:pt idx="3">
                  <c:v>60.25</c:v>
                </c:pt>
                <c:pt idx="4">
                  <c:v>59.43</c:v>
                </c:pt>
              </c:numCache>
            </c:numRef>
          </c:val>
        </c:ser>
        <c:dLbls>
          <c:showLegendKey val="0"/>
          <c:showVal val="0"/>
          <c:showCatName val="0"/>
          <c:showSerName val="0"/>
          <c:showPercent val="0"/>
          <c:showBubbleSize val="0"/>
        </c:dLbls>
        <c:gapWidth val="150"/>
        <c:axId val="624616120"/>
        <c:axId val="62461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624616120"/>
        <c:axId val="624611416"/>
      </c:lineChart>
      <c:dateAx>
        <c:axId val="624616120"/>
        <c:scaling>
          <c:orientation val="minMax"/>
        </c:scaling>
        <c:delete val="1"/>
        <c:axPos val="b"/>
        <c:numFmt formatCode="ge" sourceLinked="1"/>
        <c:majorTickMark val="none"/>
        <c:minorTickMark val="none"/>
        <c:tickLblPos val="none"/>
        <c:crossAx val="624611416"/>
        <c:crosses val="autoZero"/>
        <c:auto val="1"/>
        <c:lblOffset val="100"/>
        <c:baseTimeUnit val="years"/>
      </c:dateAx>
      <c:valAx>
        <c:axId val="62461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61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95.18</c:v>
                </c:pt>
                <c:pt idx="1">
                  <c:v>95.46</c:v>
                </c:pt>
                <c:pt idx="2">
                  <c:v>95.32</c:v>
                </c:pt>
                <c:pt idx="3">
                  <c:v>95.74</c:v>
                </c:pt>
                <c:pt idx="4">
                  <c:v>95.73</c:v>
                </c:pt>
              </c:numCache>
            </c:numRef>
          </c:val>
        </c:ser>
        <c:dLbls>
          <c:showLegendKey val="0"/>
          <c:showVal val="0"/>
          <c:showCatName val="0"/>
          <c:showSerName val="0"/>
          <c:showPercent val="0"/>
          <c:showBubbleSize val="0"/>
        </c:dLbls>
        <c:gapWidth val="150"/>
        <c:axId val="624614552"/>
        <c:axId val="62460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624614552"/>
        <c:axId val="624609456"/>
      </c:lineChart>
      <c:dateAx>
        <c:axId val="624614552"/>
        <c:scaling>
          <c:orientation val="minMax"/>
        </c:scaling>
        <c:delete val="1"/>
        <c:axPos val="b"/>
        <c:numFmt formatCode="ge" sourceLinked="1"/>
        <c:majorTickMark val="none"/>
        <c:minorTickMark val="none"/>
        <c:tickLblPos val="none"/>
        <c:crossAx val="624609456"/>
        <c:crosses val="autoZero"/>
        <c:auto val="1"/>
        <c:lblOffset val="100"/>
        <c:baseTimeUnit val="years"/>
      </c:dateAx>
      <c:valAx>
        <c:axId val="62460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61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92.09</c:v>
                </c:pt>
                <c:pt idx="1">
                  <c:v>92.58</c:v>
                </c:pt>
                <c:pt idx="2">
                  <c:v>95.82</c:v>
                </c:pt>
                <c:pt idx="3">
                  <c:v>101.59</c:v>
                </c:pt>
                <c:pt idx="4">
                  <c:v>101.45</c:v>
                </c:pt>
              </c:numCache>
            </c:numRef>
          </c:val>
        </c:ser>
        <c:dLbls>
          <c:showLegendKey val="0"/>
          <c:showVal val="0"/>
          <c:showCatName val="0"/>
          <c:showSerName val="0"/>
          <c:showPercent val="0"/>
          <c:showBubbleSize val="0"/>
        </c:dLbls>
        <c:gapWidth val="150"/>
        <c:axId val="625016032"/>
        <c:axId val="62501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5016032"/>
        <c:axId val="625012112"/>
      </c:lineChart>
      <c:dateAx>
        <c:axId val="625016032"/>
        <c:scaling>
          <c:orientation val="minMax"/>
        </c:scaling>
        <c:delete val="1"/>
        <c:axPos val="b"/>
        <c:numFmt formatCode="ge" sourceLinked="1"/>
        <c:majorTickMark val="none"/>
        <c:minorTickMark val="none"/>
        <c:tickLblPos val="none"/>
        <c:crossAx val="625012112"/>
        <c:crosses val="autoZero"/>
        <c:auto val="1"/>
        <c:lblOffset val="100"/>
        <c:baseTimeUnit val="years"/>
      </c:dateAx>
      <c:valAx>
        <c:axId val="62501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0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578040"/>
        <c:axId val="6245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578040"/>
        <c:axId val="624575296"/>
      </c:lineChart>
      <c:dateAx>
        <c:axId val="624578040"/>
        <c:scaling>
          <c:orientation val="minMax"/>
        </c:scaling>
        <c:delete val="1"/>
        <c:axPos val="b"/>
        <c:numFmt formatCode="ge" sourceLinked="1"/>
        <c:majorTickMark val="none"/>
        <c:minorTickMark val="none"/>
        <c:tickLblPos val="none"/>
        <c:crossAx val="624575296"/>
        <c:crosses val="autoZero"/>
        <c:auto val="1"/>
        <c:lblOffset val="100"/>
        <c:baseTimeUnit val="years"/>
      </c:dateAx>
      <c:valAx>
        <c:axId val="6245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7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574512"/>
        <c:axId val="62457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574512"/>
        <c:axId val="624575688"/>
      </c:lineChart>
      <c:dateAx>
        <c:axId val="624574512"/>
        <c:scaling>
          <c:orientation val="minMax"/>
        </c:scaling>
        <c:delete val="1"/>
        <c:axPos val="b"/>
        <c:numFmt formatCode="ge" sourceLinked="1"/>
        <c:majorTickMark val="none"/>
        <c:minorTickMark val="none"/>
        <c:tickLblPos val="none"/>
        <c:crossAx val="624575688"/>
        <c:crosses val="autoZero"/>
        <c:auto val="1"/>
        <c:lblOffset val="100"/>
        <c:baseTimeUnit val="years"/>
      </c:dateAx>
      <c:valAx>
        <c:axId val="62457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577648"/>
        <c:axId val="62457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577648"/>
        <c:axId val="624577256"/>
      </c:lineChart>
      <c:dateAx>
        <c:axId val="624577648"/>
        <c:scaling>
          <c:orientation val="minMax"/>
        </c:scaling>
        <c:delete val="1"/>
        <c:axPos val="b"/>
        <c:numFmt formatCode="ge" sourceLinked="1"/>
        <c:majorTickMark val="none"/>
        <c:minorTickMark val="none"/>
        <c:tickLblPos val="none"/>
        <c:crossAx val="624577256"/>
        <c:crosses val="autoZero"/>
        <c:auto val="1"/>
        <c:lblOffset val="100"/>
        <c:baseTimeUnit val="years"/>
      </c:dateAx>
      <c:valAx>
        <c:axId val="62457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7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4576080"/>
        <c:axId val="62457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4576080"/>
        <c:axId val="624572944"/>
      </c:lineChart>
      <c:dateAx>
        <c:axId val="624576080"/>
        <c:scaling>
          <c:orientation val="minMax"/>
        </c:scaling>
        <c:delete val="1"/>
        <c:axPos val="b"/>
        <c:numFmt formatCode="ge" sourceLinked="1"/>
        <c:majorTickMark val="none"/>
        <c:minorTickMark val="none"/>
        <c:tickLblPos val="none"/>
        <c:crossAx val="624572944"/>
        <c:crosses val="autoZero"/>
        <c:auto val="1"/>
        <c:lblOffset val="100"/>
        <c:baseTimeUnit val="years"/>
      </c:dateAx>
      <c:valAx>
        <c:axId val="62457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7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740.53</c:v>
                </c:pt>
                <c:pt idx="1">
                  <c:v>766.7</c:v>
                </c:pt>
                <c:pt idx="2">
                  <c:v>675.13</c:v>
                </c:pt>
                <c:pt idx="3">
                  <c:v>549.66</c:v>
                </c:pt>
                <c:pt idx="4">
                  <c:v>555.41999999999996</c:v>
                </c:pt>
              </c:numCache>
            </c:numRef>
          </c:val>
        </c:ser>
        <c:dLbls>
          <c:showLegendKey val="0"/>
          <c:showVal val="0"/>
          <c:showCatName val="0"/>
          <c:showSerName val="0"/>
          <c:showPercent val="0"/>
          <c:showBubbleSize val="0"/>
        </c:dLbls>
        <c:gapWidth val="150"/>
        <c:axId val="624572160"/>
        <c:axId val="62457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624572160"/>
        <c:axId val="624572552"/>
      </c:lineChart>
      <c:dateAx>
        <c:axId val="624572160"/>
        <c:scaling>
          <c:orientation val="minMax"/>
        </c:scaling>
        <c:delete val="1"/>
        <c:axPos val="b"/>
        <c:numFmt formatCode="ge" sourceLinked="1"/>
        <c:majorTickMark val="none"/>
        <c:minorTickMark val="none"/>
        <c:tickLblPos val="none"/>
        <c:crossAx val="624572552"/>
        <c:crosses val="autoZero"/>
        <c:auto val="1"/>
        <c:lblOffset val="100"/>
        <c:baseTimeUnit val="years"/>
      </c:dateAx>
      <c:valAx>
        <c:axId val="62457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89.52</c:v>
                </c:pt>
                <c:pt idx="1">
                  <c:v>89.52</c:v>
                </c:pt>
                <c:pt idx="2">
                  <c:v>96.05</c:v>
                </c:pt>
                <c:pt idx="3">
                  <c:v>100</c:v>
                </c:pt>
                <c:pt idx="4">
                  <c:v>100</c:v>
                </c:pt>
              </c:numCache>
            </c:numRef>
          </c:val>
        </c:ser>
        <c:dLbls>
          <c:showLegendKey val="0"/>
          <c:showVal val="0"/>
          <c:showCatName val="0"/>
          <c:showSerName val="0"/>
          <c:showPercent val="0"/>
          <c:showBubbleSize val="0"/>
        </c:dLbls>
        <c:gapWidth val="150"/>
        <c:axId val="624615336"/>
        <c:axId val="62461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624615336"/>
        <c:axId val="624613768"/>
      </c:lineChart>
      <c:dateAx>
        <c:axId val="624615336"/>
        <c:scaling>
          <c:orientation val="minMax"/>
        </c:scaling>
        <c:delete val="1"/>
        <c:axPos val="b"/>
        <c:numFmt formatCode="ge" sourceLinked="1"/>
        <c:majorTickMark val="none"/>
        <c:minorTickMark val="none"/>
        <c:tickLblPos val="none"/>
        <c:crossAx val="624613768"/>
        <c:crosses val="autoZero"/>
        <c:auto val="1"/>
        <c:lblOffset val="100"/>
        <c:baseTimeUnit val="years"/>
      </c:dateAx>
      <c:valAx>
        <c:axId val="62461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6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151.5</c:v>
                </c:pt>
                <c:pt idx="3">
                  <c:v>156.9</c:v>
                </c:pt>
                <c:pt idx="4">
                  <c:v>156.94</c:v>
                </c:pt>
              </c:numCache>
            </c:numRef>
          </c:val>
        </c:ser>
        <c:dLbls>
          <c:showLegendKey val="0"/>
          <c:showVal val="0"/>
          <c:showCatName val="0"/>
          <c:showSerName val="0"/>
          <c:showPercent val="0"/>
          <c:showBubbleSize val="0"/>
        </c:dLbls>
        <c:gapWidth val="150"/>
        <c:axId val="624614160"/>
        <c:axId val="6246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624614160"/>
        <c:axId val="624613376"/>
      </c:lineChart>
      <c:dateAx>
        <c:axId val="624614160"/>
        <c:scaling>
          <c:orientation val="minMax"/>
        </c:scaling>
        <c:delete val="1"/>
        <c:axPos val="b"/>
        <c:numFmt formatCode="ge" sourceLinked="1"/>
        <c:majorTickMark val="none"/>
        <c:minorTickMark val="none"/>
        <c:tickLblPos val="none"/>
        <c:crossAx val="624613376"/>
        <c:crosses val="autoZero"/>
        <c:auto val="1"/>
        <c:lblOffset val="100"/>
        <c:baseTimeUnit val="years"/>
      </c:dateAx>
      <c:valAx>
        <c:axId val="6246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6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埼玉県　飯能市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
        <v>123</v>
      </c>
      <c r="AE8" s="79"/>
      <c r="AF8" s="79"/>
      <c r="AG8" s="79"/>
      <c r="AH8" s="79"/>
      <c r="AI8" s="79"/>
      <c r="AJ8" s="79"/>
      <c r="AK8" s="4"/>
      <c r="AL8" s="73">
        <f>データ!S6</f>
        <v>80293</v>
      </c>
      <c r="AM8" s="73"/>
      <c r="AN8" s="73"/>
      <c r="AO8" s="73"/>
      <c r="AP8" s="73"/>
      <c r="AQ8" s="73"/>
      <c r="AR8" s="73"/>
      <c r="AS8" s="73"/>
      <c r="AT8" s="72">
        <f>データ!T6</f>
        <v>193.05</v>
      </c>
      <c r="AU8" s="72"/>
      <c r="AV8" s="72"/>
      <c r="AW8" s="72"/>
      <c r="AX8" s="72"/>
      <c r="AY8" s="72"/>
      <c r="AZ8" s="72"/>
      <c r="BA8" s="72"/>
      <c r="BB8" s="72">
        <f>データ!U6</f>
        <v>415.92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67.150000000000006</v>
      </c>
      <c r="Q10" s="72"/>
      <c r="R10" s="72"/>
      <c r="S10" s="72"/>
      <c r="T10" s="72"/>
      <c r="U10" s="72"/>
      <c r="V10" s="72"/>
      <c r="W10" s="72">
        <f>データ!Q6</f>
        <v>87.2</v>
      </c>
      <c r="X10" s="72"/>
      <c r="Y10" s="72"/>
      <c r="Z10" s="72"/>
      <c r="AA10" s="72"/>
      <c r="AB10" s="72"/>
      <c r="AC10" s="72"/>
      <c r="AD10" s="73">
        <f>データ!R6</f>
        <v>2656</v>
      </c>
      <c r="AE10" s="73"/>
      <c r="AF10" s="73"/>
      <c r="AG10" s="73"/>
      <c r="AH10" s="73"/>
      <c r="AI10" s="73"/>
      <c r="AJ10" s="73"/>
      <c r="AK10" s="2"/>
      <c r="AL10" s="73">
        <f>データ!V6</f>
        <v>53842</v>
      </c>
      <c r="AM10" s="73"/>
      <c r="AN10" s="73"/>
      <c r="AO10" s="73"/>
      <c r="AP10" s="73"/>
      <c r="AQ10" s="73"/>
      <c r="AR10" s="73"/>
      <c r="AS10" s="73"/>
      <c r="AT10" s="72">
        <f>データ!W6</f>
        <v>10.07</v>
      </c>
      <c r="AU10" s="72"/>
      <c r="AV10" s="72"/>
      <c r="AW10" s="72"/>
      <c r="AX10" s="72"/>
      <c r="AY10" s="72"/>
      <c r="AZ10" s="72"/>
      <c r="BA10" s="72"/>
      <c r="BB10" s="72">
        <f>データ!X6</f>
        <v>5346.77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112097</v>
      </c>
      <c r="D6" s="33">
        <f t="shared" si="3"/>
        <v>47</v>
      </c>
      <c r="E6" s="33">
        <f t="shared" si="3"/>
        <v>17</v>
      </c>
      <c r="F6" s="33">
        <f t="shared" si="3"/>
        <v>1</v>
      </c>
      <c r="G6" s="33">
        <f t="shared" si="3"/>
        <v>0</v>
      </c>
      <c r="H6" s="33" t="str">
        <f t="shared" si="3"/>
        <v>埼玉県　飯能市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67.150000000000006</v>
      </c>
      <c r="Q6" s="34">
        <f t="shared" si="3"/>
        <v>87.2</v>
      </c>
      <c r="R6" s="34">
        <f t="shared" si="3"/>
        <v>2656</v>
      </c>
      <c r="S6" s="34">
        <f t="shared" si="3"/>
        <v>80293</v>
      </c>
      <c r="T6" s="34">
        <f t="shared" si="3"/>
        <v>193.05</v>
      </c>
      <c r="U6" s="34">
        <f t="shared" si="3"/>
        <v>415.92</v>
      </c>
      <c r="V6" s="34">
        <f t="shared" si="3"/>
        <v>53842</v>
      </c>
      <c r="W6" s="34">
        <f t="shared" si="3"/>
        <v>10.07</v>
      </c>
      <c r="X6" s="34">
        <f t="shared" si="3"/>
        <v>5346.77</v>
      </c>
      <c r="Y6" s="35">
        <f>IF(Y7="",NA(),Y7)</f>
        <v>92.09</v>
      </c>
      <c r="Z6" s="35">
        <f t="shared" ref="Z6:AH6" si="4">IF(Z7="",NA(),Z7)</f>
        <v>92.58</v>
      </c>
      <c r="AA6" s="35">
        <f t="shared" si="4"/>
        <v>95.82</v>
      </c>
      <c r="AB6" s="35">
        <f t="shared" si="4"/>
        <v>101.59</v>
      </c>
      <c r="AC6" s="35">
        <f t="shared" si="4"/>
        <v>101.45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740.53</v>
      </c>
      <c r="BG6" s="35">
        <f t="shared" ref="BG6:BO6" si="7">IF(BG7="",NA(),BG7)</f>
        <v>766.7</v>
      </c>
      <c r="BH6" s="35">
        <f t="shared" si="7"/>
        <v>675.13</v>
      </c>
      <c r="BI6" s="35">
        <f t="shared" si="7"/>
        <v>549.66</v>
      </c>
      <c r="BJ6" s="35">
        <f t="shared" si="7"/>
        <v>555.41999999999996</v>
      </c>
      <c r="BK6" s="35">
        <f t="shared" si="7"/>
        <v>708.85</v>
      </c>
      <c r="BL6" s="35">
        <f t="shared" si="7"/>
        <v>660.23</v>
      </c>
      <c r="BM6" s="35">
        <f t="shared" si="7"/>
        <v>658.6</v>
      </c>
      <c r="BN6" s="35">
        <f t="shared" si="7"/>
        <v>664.04</v>
      </c>
      <c r="BO6" s="35">
        <f t="shared" si="7"/>
        <v>625.12</v>
      </c>
      <c r="BP6" s="34" t="str">
        <f>IF(BP7="","",IF(BP7="-","【-】","【"&amp;SUBSTITUTE(TEXT(BP7,"#,##0.00"),"-","△")&amp;"】"))</f>
        <v>【728.30】</v>
      </c>
      <c r="BQ6" s="35">
        <f>IF(BQ7="",NA(),BQ7)</f>
        <v>89.52</v>
      </c>
      <c r="BR6" s="35">
        <f t="shared" ref="BR6:BZ6" si="8">IF(BR7="",NA(),BR7)</f>
        <v>89.52</v>
      </c>
      <c r="BS6" s="35">
        <f t="shared" si="8"/>
        <v>96.05</v>
      </c>
      <c r="BT6" s="35">
        <f t="shared" si="8"/>
        <v>100</v>
      </c>
      <c r="BU6" s="35">
        <f t="shared" si="8"/>
        <v>100</v>
      </c>
      <c r="BV6" s="35">
        <f t="shared" si="8"/>
        <v>89.47</v>
      </c>
      <c r="BW6" s="35">
        <f t="shared" si="8"/>
        <v>88.7</v>
      </c>
      <c r="BX6" s="35">
        <f t="shared" si="8"/>
        <v>88.44</v>
      </c>
      <c r="BY6" s="35">
        <f t="shared" si="8"/>
        <v>86.2</v>
      </c>
      <c r="BZ6" s="35">
        <f t="shared" si="8"/>
        <v>89.74</v>
      </c>
      <c r="CA6" s="34" t="str">
        <f>IF(CA7="","",IF(CA7="-","【-】","【"&amp;SUBSTITUTE(TEXT(CA7,"#,##0.00"),"-","△")&amp;"】"))</f>
        <v>【100.04】</v>
      </c>
      <c r="CB6" s="35">
        <f>IF(CB7="",NA(),CB7)</f>
        <v>150</v>
      </c>
      <c r="CC6" s="35">
        <f t="shared" ref="CC6:CK6" si="9">IF(CC7="",NA(),CC7)</f>
        <v>150</v>
      </c>
      <c r="CD6" s="35">
        <f t="shared" si="9"/>
        <v>151.5</v>
      </c>
      <c r="CE6" s="35">
        <f t="shared" si="9"/>
        <v>156.9</v>
      </c>
      <c r="CF6" s="35">
        <f t="shared" si="9"/>
        <v>156.94</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56.81</v>
      </c>
      <c r="CN6" s="35">
        <f t="shared" ref="CN6:CV6" si="10">IF(CN7="",NA(),CN7)</f>
        <v>59.89</v>
      </c>
      <c r="CO6" s="35">
        <f t="shared" si="10"/>
        <v>58.79</v>
      </c>
      <c r="CP6" s="35">
        <f t="shared" si="10"/>
        <v>60.25</v>
      </c>
      <c r="CQ6" s="35">
        <f t="shared" si="10"/>
        <v>59.43</v>
      </c>
      <c r="CR6" s="35">
        <f t="shared" si="10"/>
        <v>64.75</v>
      </c>
      <c r="CS6" s="35">
        <f t="shared" si="10"/>
        <v>62.03</v>
      </c>
      <c r="CT6" s="35">
        <f t="shared" si="10"/>
        <v>59.27</v>
      </c>
      <c r="CU6" s="35">
        <f t="shared" si="10"/>
        <v>62.64</v>
      </c>
      <c r="CV6" s="35">
        <f t="shared" si="10"/>
        <v>58.12</v>
      </c>
      <c r="CW6" s="34" t="str">
        <f>IF(CW7="","",IF(CW7="-","【-】","【"&amp;SUBSTITUTE(TEXT(CW7,"#,##0.00"),"-","△")&amp;"】"))</f>
        <v>【60.09】</v>
      </c>
      <c r="CX6" s="35">
        <f>IF(CX7="",NA(),CX7)</f>
        <v>95.18</v>
      </c>
      <c r="CY6" s="35">
        <f t="shared" ref="CY6:DG6" si="11">IF(CY7="",NA(),CY7)</f>
        <v>95.46</v>
      </c>
      <c r="CZ6" s="35">
        <f t="shared" si="11"/>
        <v>95.32</v>
      </c>
      <c r="DA6" s="35">
        <f t="shared" si="11"/>
        <v>95.74</v>
      </c>
      <c r="DB6" s="35">
        <f t="shared" si="11"/>
        <v>95.73</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112097</v>
      </c>
      <c r="D7" s="37">
        <v>47</v>
      </c>
      <c r="E7" s="37">
        <v>17</v>
      </c>
      <c r="F7" s="37">
        <v>1</v>
      </c>
      <c r="G7" s="37">
        <v>0</v>
      </c>
      <c r="H7" s="37" t="s">
        <v>109</v>
      </c>
      <c r="I7" s="37" t="s">
        <v>110</v>
      </c>
      <c r="J7" s="37" t="s">
        <v>111</v>
      </c>
      <c r="K7" s="37" t="s">
        <v>112</v>
      </c>
      <c r="L7" s="37" t="s">
        <v>113</v>
      </c>
      <c r="M7" s="37"/>
      <c r="N7" s="38" t="s">
        <v>114</v>
      </c>
      <c r="O7" s="38" t="s">
        <v>115</v>
      </c>
      <c r="P7" s="38">
        <v>67.150000000000006</v>
      </c>
      <c r="Q7" s="38">
        <v>87.2</v>
      </c>
      <c r="R7" s="38">
        <v>2656</v>
      </c>
      <c r="S7" s="38">
        <v>80293</v>
      </c>
      <c r="T7" s="38">
        <v>193.05</v>
      </c>
      <c r="U7" s="38">
        <v>415.92</v>
      </c>
      <c r="V7" s="38">
        <v>53842</v>
      </c>
      <c r="W7" s="38">
        <v>10.07</v>
      </c>
      <c r="X7" s="38">
        <v>5346.77</v>
      </c>
      <c r="Y7" s="38">
        <v>92.09</v>
      </c>
      <c r="Z7" s="38">
        <v>92.58</v>
      </c>
      <c r="AA7" s="38">
        <v>95.82</v>
      </c>
      <c r="AB7" s="38">
        <v>101.59</v>
      </c>
      <c r="AC7" s="38">
        <v>101.45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740.53</v>
      </c>
      <c r="BG7" s="38">
        <v>766.7</v>
      </c>
      <c r="BH7" s="38">
        <v>675.13</v>
      </c>
      <c r="BI7" s="38">
        <v>549.66</v>
      </c>
      <c r="BJ7" s="38">
        <v>555.41999999999996</v>
      </c>
      <c r="BK7" s="38">
        <v>708.85</v>
      </c>
      <c r="BL7" s="38">
        <v>660.23</v>
      </c>
      <c r="BM7" s="38">
        <v>658.6</v>
      </c>
      <c r="BN7" s="38">
        <v>664.04</v>
      </c>
      <c r="BO7" s="38">
        <v>625.12</v>
      </c>
      <c r="BP7" s="38">
        <v>728.3</v>
      </c>
      <c r="BQ7" s="38">
        <v>89.52</v>
      </c>
      <c r="BR7" s="38">
        <v>89.52</v>
      </c>
      <c r="BS7" s="38">
        <v>96.05</v>
      </c>
      <c r="BT7" s="38">
        <v>100</v>
      </c>
      <c r="BU7" s="38">
        <v>100</v>
      </c>
      <c r="BV7" s="38">
        <v>89.47</v>
      </c>
      <c r="BW7" s="38">
        <v>88.7</v>
      </c>
      <c r="BX7" s="38">
        <v>88.44</v>
      </c>
      <c r="BY7" s="38">
        <v>86.2</v>
      </c>
      <c r="BZ7" s="38">
        <v>89.74</v>
      </c>
      <c r="CA7" s="38">
        <v>100.04</v>
      </c>
      <c r="CB7" s="38">
        <v>150</v>
      </c>
      <c r="CC7" s="38">
        <v>150</v>
      </c>
      <c r="CD7" s="38">
        <v>151.5</v>
      </c>
      <c r="CE7" s="38">
        <v>156.9</v>
      </c>
      <c r="CF7" s="38">
        <v>156.94</v>
      </c>
      <c r="CG7" s="38">
        <v>143.47999999999999</v>
      </c>
      <c r="CH7" s="38">
        <v>145.05000000000001</v>
      </c>
      <c r="CI7" s="38">
        <v>147.15</v>
      </c>
      <c r="CJ7" s="38">
        <v>146.47999999999999</v>
      </c>
      <c r="CK7" s="38">
        <v>141.24</v>
      </c>
      <c r="CL7" s="38">
        <v>137.82</v>
      </c>
      <c r="CM7" s="38">
        <v>56.81</v>
      </c>
      <c r="CN7" s="38">
        <v>59.89</v>
      </c>
      <c r="CO7" s="38">
        <v>58.79</v>
      </c>
      <c r="CP7" s="38">
        <v>60.25</v>
      </c>
      <c r="CQ7" s="38">
        <v>59.43</v>
      </c>
      <c r="CR7" s="38">
        <v>64.75</v>
      </c>
      <c r="CS7" s="38">
        <v>62.03</v>
      </c>
      <c r="CT7" s="38">
        <v>59.27</v>
      </c>
      <c r="CU7" s="38">
        <v>62.64</v>
      </c>
      <c r="CV7" s="38">
        <v>58.12</v>
      </c>
      <c r="CW7" s="38">
        <v>60.09</v>
      </c>
      <c r="CX7" s="38">
        <v>95.18</v>
      </c>
      <c r="CY7" s="38">
        <v>95.46</v>
      </c>
      <c r="CZ7" s="38">
        <v>95.32</v>
      </c>
      <c r="DA7" s="38">
        <v>95.74</v>
      </c>
      <c r="DB7" s="38">
        <v>95.73</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2018-02-13T10:23:58Z</cp:lastPrinted>
  <dcterms:created xsi:type="dcterms:W3CDTF">2017-12-25T02:05:04Z</dcterms:created>
  <dcterms:modified xsi:type="dcterms:W3CDTF">2018-02-15T02:26:02Z</dcterms:modified>
  <cp:category/>
</cp:coreProperties>
</file>