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v0002\下水道課\002_管理担当\【★経営戦略】\経営戦略\経営比較分析表\28年度\【飯能市(最終)】経営比較分析表\HP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AD10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<sst xmlns="http://schemas.openxmlformats.org/spreadsheetml/2006/main" count="240" uniqueCount="125">
  <si>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</si>
  <si>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</si>
  <si>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</si>
  <si>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</si>
  <si>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</si>
  <si>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</si>
  <si>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</si>
  <si>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</si>
  <si>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</si>
  <si>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</si>
  <si>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</si>
  <si>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</si>
  <si>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</si>
  <si>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</si>
  <si>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</si>
  <si>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</si>
  <si>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</si>
  <si>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</si>
  <si>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</si>
  <si>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</si>
  <si>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</si>
  <si>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</si>
  <si>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</si>
  <si>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</si>
  <si>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</si>
  <si>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</si>
  <si>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</si>
  <si>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</si>
  <si>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</si>
  <si>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</si>
  <si>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</si>
  <si>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</si>
  <si>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</si>
  <si>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</si>
  <si>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</si>
  <si>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</si>
  <si>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</si>
  <si>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</si>
  <si>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</si>
  <si>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</si>
  <si>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</si>
  <si>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</si>
  <si>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</si>
  <si>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</si>
  <si>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</si>
  <si>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</si>
  <si>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</si>
  <si>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</si>
  <si>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</si>
  <si>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</si>
  <si>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</si>
  <si>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</si>
  <si>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</si>
  <si>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</si>
  <si>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</si>
  <si>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</si>
  <si>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</si>
  <si>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</si>
  <si>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</si>
  <si>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</si>
  <si>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</si>
  <si>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</si>
  <si>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</si>
  <si>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</si>
  <si>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</si>
  <si>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</si>
  <si>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</si>
  <si>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</si>
  <si>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</si>
  <si>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</si>
  <si>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</si>
  <si>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</si>
  <si>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</si>
  <si>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</si>
  <si>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</si>
  <si>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</si>
  <si>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</si>
  <si>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</si>
  <si>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</si>
  <si>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</si>
  <si>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</si>
  <si>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</si>
  <si>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</si>
  <si>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</si>
  <si>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</si>
  <si>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</si>
  <si>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</si>
  <si>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</si>
  <si>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</si>
  <si>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</si>
  <si>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</si>
  <si>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</si>
  <si>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</si>
  <si>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</si>
  <si>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</si>
  <si>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</si>
  <si>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</si>
  <si>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</si>
  <si>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</si>
  <si>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</si>
  <si>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</si>
  <si>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</si>
  <si>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</si>
  <si>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</si>
  <si>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</si>
  <si>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</si>
  <si>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</si>
  <si>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</si>
  <si>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</si>
  <si>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飯能市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</si>
  <si>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</si>
  <si>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</si>
  <si>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</si>
  <si>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</si>
  <si>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</si>
  <si>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</si>
  <si>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</si>
  <si>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</si>
  <si>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</si>
  <si>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</si>
  <si>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</si>
  <si>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・平成4年の供用開始から約20年が経過している。平成21年度以降、不明水対策による管きょ更生を実施した。今後の老朽化の状況を踏まえ、計画的な修繕などを行い、管きょ改善を図っていく。</t>
    <rPh sb="1" eb="3">
      <t>ヘイセイ</t>
    </rPh>
    <rPh sb="4" eb="5">
      <t>ネン</t>
    </rPh>
    <rPh sb="6" eb="8">
      <t>キョウヨウ</t>
    </rPh>
    <rPh sb="8" eb="10">
      <t>カイシ</t>
    </rPh>
    <rPh sb="12" eb="13">
      <t>ヤク</t>
    </rPh>
    <rPh sb="15" eb="16">
      <t>ネン</t>
    </rPh>
    <rPh sb="17" eb="19">
      <t>ケイカ</t>
    </rPh>
    <rPh sb="24" eb="26">
      <t>ヘイセイ</t>
    </rPh>
    <rPh sb="28" eb="32">
      <t>ネンドイコウ</t>
    </rPh>
    <rPh sb="33" eb="35">
      <t>フメイ</t>
    </rPh>
    <rPh sb="47" eb="49">
      <t>ジッシ</t>
    </rPh>
    <rPh sb="62" eb="63">
      <t>フ</t>
    </rPh>
    <rPh sb="70" eb="72">
      <t>シュウゼン</t>
    </rPh>
    <rPh sb="75" eb="76">
      <t>オコナ</t>
    </rPh>
    <rPh sb="78" eb="79">
      <t>カン</t>
    </rPh>
    <rPh sb="81" eb="83">
      <t>カイゼン</t>
    </rPh>
    <phoneticPr fontId="7"/>
  </si>
  <si>
    <t>非設置</t>
    <rPh sb="0" eb="1">
      <t>ヒ</t>
    </rPh>
    <rPh sb="1" eb="3">
      <t>セッチ</t>
    </rPh>
    <phoneticPr fontId="4"/>
  </si>
  <si>
    <t>・2度の使用料改定の実施により、収益的収支比率、経費回収率などが上昇し、経営改善が図られてきていたが、平成28年度は施設の緊急修繕が発生し、収益的支出が増加したことから、収益的収支比率、経費回収率ともに下降している。事業規模が小さいため、生じた状況であるが、急激な支出の増加が抑制できるように、計画的かつ適切な維持管理、修繕を検討し、実施していく。
・将来人口の動向など踏まえ、施設のあり方などを検討する必要がある。</t>
    <rPh sb="51" eb="53">
      <t>ヘイセイ</t>
    </rPh>
    <rPh sb="55" eb="57">
      <t>ネンド</t>
    </rPh>
    <rPh sb="58" eb="60">
      <t>シセツ</t>
    </rPh>
    <rPh sb="61" eb="63">
      <t>キンキュウ</t>
    </rPh>
    <rPh sb="63" eb="65">
      <t>シュウゼン</t>
    </rPh>
    <rPh sb="66" eb="68">
      <t>ハッセイ</t>
    </rPh>
    <rPh sb="70" eb="72">
      <t>シュウエキ</t>
    </rPh>
    <rPh sb="72" eb="73">
      <t>テキ</t>
    </rPh>
    <rPh sb="73" eb="75">
      <t>シシュツ</t>
    </rPh>
    <rPh sb="76" eb="78">
      <t>ゾウカ</t>
    </rPh>
    <rPh sb="85" eb="88">
      <t>シュウエキテキ</t>
    </rPh>
    <rPh sb="88" eb="90">
      <t>シュウシ</t>
    </rPh>
    <rPh sb="90" eb="92">
      <t>ヒリツ</t>
    </rPh>
    <rPh sb="93" eb="95">
      <t>ケイヒ</t>
    </rPh>
    <rPh sb="95" eb="97">
      <t>カイシュウ</t>
    </rPh>
    <rPh sb="97" eb="98">
      <t>リツ</t>
    </rPh>
    <rPh sb="101" eb="103">
      <t>カコウ</t>
    </rPh>
    <rPh sb="108" eb="110">
      <t>ジギョウ</t>
    </rPh>
    <rPh sb="110" eb="112">
      <t>キボ</t>
    </rPh>
    <rPh sb="113" eb="114">
      <t>チイ</t>
    </rPh>
    <rPh sb="119" eb="120">
      <t>ショウ</t>
    </rPh>
    <rPh sb="122" eb="124">
      <t>ジョウキョウ</t>
    </rPh>
    <rPh sb="129" eb="131">
      <t>キュウゲキ</t>
    </rPh>
    <rPh sb="132" eb="134">
      <t>シシュツ</t>
    </rPh>
    <rPh sb="135" eb="137">
      <t>ゾウカ</t>
    </rPh>
    <rPh sb="138" eb="140">
      <t>ヨクセイ</t>
    </rPh>
    <rPh sb="147" eb="150">
      <t>ケイカクテキ</t>
    </rPh>
    <rPh sb="152" eb="154">
      <t>テキセツ</t>
    </rPh>
    <rPh sb="155" eb="157">
      <t>イジ</t>
    </rPh>
    <rPh sb="157" eb="159">
      <t>カンリ</t>
    </rPh>
    <rPh sb="160" eb="162">
      <t>シュウゼン</t>
    </rPh>
    <rPh sb="163" eb="165">
      <t>ケントウ</t>
    </rPh>
    <rPh sb="167" eb="169">
      <t>ジッシ</t>
    </rPh>
    <rPh sb="186" eb="187">
      <t>フ</t>
    </rPh>
    <rPh sb="195" eb="196">
      <t>カタ</t>
    </rPh>
    <rPh sb="203" eb="205">
      <t>ヒツヨウ</t>
    </rPh>
    <phoneticPr fontId="7"/>
  </si>
  <si>
    <t>・収益的収支比率は、使用料改定を平成23年度及び平成26年度の2回実施したことにより概ね110％前後で推移していたが、平成28年度においては、施設の緊急修繕が発生したことから収益的支出が大きくなり、下降している。単独の終末処理場を有しており、今後も突発的な修繕の発生など、老朽化に伴う修繕などの維持管理費の上昇が予想されるほか、人口減少も生じ、使用料の低下といった厳しい状況も見込まれる。使用料や一般会計からの繰入金の状況を確認するとともに、業務の効率化を図り、施設の計画的な点検、修繕を行うことで営業費用上昇の抑制に努めていく。
・経費回収率は平成27年度まで上昇傾向で推移していたが、平成28年度において、緊急的な修繕の発生に伴う支出が多かったため、経費回収率が下降している。同様の理由により平成28年度の汚水処理原価は、前年度から増加している。適正な維持管理及び修繕を実施し、営業費用上昇の抑制に努めていく。
・施設利用率は70から80％で推移しているが、人口減少に伴い流入量の減少が生じている。最大稼働率は100％を超えている状況であることから、最大稼働率などの他の指標も見ながら、今後の施設の効率性、運営体制、投資のあり方などを検討する必要がある。
・水洗化率は平成28年度で96.48％であり、類似団体平均値83.5％よりも高い水準である。今後も未接続世帯への水洗化活動に取り組み、水洗化率のさらなる向上に努めていく。</t>
    <rPh sb="10" eb="13">
      <t>シヨウリョウ</t>
    </rPh>
    <rPh sb="13" eb="15">
      <t>カイテイ</t>
    </rPh>
    <rPh sb="16" eb="18">
      <t>ヘイセイ</t>
    </rPh>
    <rPh sb="20" eb="22">
      <t>ネンド</t>
    </rPh>
    <rPh sb="22" eb="23">
      <t>オヨ</t>
    </rPh>
    <rPh sb="24" eb="26">
      <t>ヘイセイ</t>
    </rPh>
    <rPh sb="28" eb="30">
      <t>ネンド</t>
    </rPh>
    <rPh sb="32" eb="33">
      <t>カイ</t>
    </rPh>
    <rPh sb="33" eb="35">
      <t>ジッシ</t>
    </rPh>
    <rPh sb="59" eb="61">
      <t>ヘイセイ</t>
    </rPh>
    <rPh sb="63" eb="65">
      <t>ネンド</t>
    </rPh>
    <rPh sb="71" eb="73">
      <t>シセツ</t>
    </rPh>
    <rPh sb="74" eb="76">
      <t>キンキュウ</t>
    </rPh>
    <rPh sb="76" eb="78">
      <t>シュウゼン</t>
    </rPh>
    <rPh sb="79" eb="81">
      <t>ハッセイ</t>
    </rPh>
    <rPh sb="87" eb="90">
      <t>シュウエキテキ</t>
    </rPh>
    <rPh sb="90" eb="92">
      <t>シシュツ</t>
    </rPh>
    <rPh sb="93" eb="94">
      <t>オオ</t>
    </rPh>
    <rPh sb="99" eb="101">
      <t>カコウ</t>
    </rPh>
    <rPh sb="109" eb="111">
      <t>シュウマツ</t>
    </rPh>
    <rPh sb="124" eb="127">
      <t>トッパツテキ</t>
    </rPh>
    <rPh sb="128" eb="130">
      <t>シュウゼン</t>
    </rPh>
    <rPh sb="131" eb="133">
      <t>ハッセイ</t>
    </rPh>
    <rPh sb="140" eb="141">
      <t>トモナ</t>
    </rPh>
    <rPh sb="172" eb="175">
      <t>シヨウリョウ</t>
    </rPh>
    <rPh sb="176" eb="178">
      <t>テイカ</t>
    </rPh>
    <rPh sb="182" eb="183">
      <t>キビ</t>
    </rPh>
    <rPh sb="185" eb="187">
      <t>ジョウキョウ</t>
    </rPh>
    <rPh sb="188" eb="190">
      <t>ミコ</t>
    </rPh>
    <rPh sb="194" eb="197">
      <t>シヨウリョウ</t>
    </rPh>
    <rPh sb="198" eb="200">
      <t>イッパン</t>
    </rPh>
    <rPh sb="200" eb="202">
      <t>カイケイ</t>
    </rPh>
    <rPh sb="205" eb="207">
      <t>クリイレ</t>
    </rPh>
    <rPh sb="207" eb="208">
      <t>キン</t>
    </rPh>
    <rPh sb="209" eb="211">
      <t>ジョウキョウ</t>
    </rPh>
    <rPh sb="212" eb="214">
      <t>カクニン</t>
    </rPh>
    <rPh sb="221" eb="223">
      <t>ギョウム</t>
    </rPh>
    <rPh sb="224" eb="227">
      <t>コウリツカ</t>
    </rPh>
    <rPh sb="228" eb="229">
      <t>ハカ</t>
    </rPh>
    <rPh sb="231" eb="233">
      <t>シセツ</t>
    </rPh>
    <rPh sb="234" eb="237">
      <t>ケイカクテキ</t>
    </rPh>
    <rPh sb="238" eb="240">
      <t>テンケン</t>
    </rPh>
    <rPh sb="241" eb="243">
      <t>シュウゼン</t>
    </rPh>
    <rPh sb="244" eb="245">
      <t>オコナ</t>
    </rPh>
    <rPh sb="253" eb="255">
      <t>ジョウショウ</t>
    </rPh>
    <rPh sb="256" eb="258">
      <t>ヨクセイ</t>
    </rPh>
    <rPh sb="259" eb="260">
      <t>ツト</t>
    </rPh>
    <rPh sb="274" eb="276">
      <t>ヘイセイ</t>
    </rPh>
    <rPh sb="278" eb="280">
      <t>ネンド</t>
    </rPh>
    <rPh sb="282" eb="284">
      <t>ジョウショウ</t>
    </rPh>
    <rPh sb="284" eb="286">
      <t>ケイコウ</t>
    </rPh>
    <rPh sb="287" eb="289">
      <t>スイイ</t>
    </rPh>
    <rPh sb="295" eb="297">
      <t>ヘイセイ</t>
    </rPh>
    <rPh sb="299" eb="301">
      <t>ネンド</t>
    </rPh>
    <rPh sb="306" eb="309">
      <t>キンキュウテキ</t>
    </rPh>
    <rPh sb="310" eb="312">
      <t>シュウゼン</t>
    </rPh>
    <rPh sb="313" eb="315">
      <t>ハッセイ</t>
    </rPh>
    <rPh sb="316" eb="317">
      <t>トモナ</t>
    </rPh>
    <rPh sb="318" eb="320">
      <t>シシュツ</t>
    </rPh>
    <rPh sb="321" eb="322">
      <t>オオ</t>
    </rPh>
    <rPh sb="328" eb="330">
      <t>ケイヒ</t>
    </rPh>
    <rPh sb="330" eb="332">
      <t>カイシュウ</t>
    </rPh>
    <rPh sb="332" eb="333">
      <t>リツ</t>
    </rPh>
    <rPh sb="334" eb="336">
      <t>カコウ</t>
    </rPh>
    <rPh sb="341" eb="343">
      <t>ドウヨウ</t>
    </rPh>
    <rPh sb="344" eb="346">
      <t>リユウ</t>
    </rPh>
    <rPh sb="349" eb="351">
      <t>ヘイセイ</t>
    </rPh>
    <rPh sb="353" eb="355">
      <t>ネンド</t>
    </rPh>
    <rPh sb="356" eb="358">
      <t>オスイ</t>
    </rPh>
    <rPh sb="358" eb="360">
      <t>ショリ</t>
    </rPh>
    <rPh sb="360" eb="362">
      <t>ゲンカ</t>
    </rPh>
    <rPh sb="364" eb="367">
      <t>ゼンネンド</t>
    </rPh>
    <rPh sb="369" eb="371">
      <t>ゾウカ</t>
    </rPh>
    <rPh sb="376" eb="378">
      <t>テキセイ</t>
    </rPh>
    <rPh sb="379" eb="381">
      <t>イジ</t>
    </rPh>
    <rPh sb="381" eb="383">
      <t>カンリ</t>
    </rPh>
    <rPh sb="383" eb="384">
      <t>オヨ</t>
    </rPh>
    <rPh sb="385" eb="387">
      <t>シュウゼン</t>
    </rPh>
    <rPh sb="388" eb="390">
      <t>ジッシ</t>
    </rPh>
    <rPh sb="392" eb="394">
      <t>エイギョウ</t>
    </rPh>
    <rPh sb="394" eb="396">
      <t>ヒヨウ</t>
    </rPh>
    <rPh sb="396" eb="398">
      <t>ジョウショウ</t>
    </rPh>
    <rPh sb="399" eb="401">
      <t>ヨクセイ</t>
    </rPh>
    <rPh sb="402" eb="403">
      <t>ツト</t>
    </rPh>
    <rPh sb="435" eb="437">
      <t>ゲンショウ</t>
    </rPh>
    <rPh sb="444" eb="446">
      <t>ゲンショウ</t>
    </rPh>
    <rPh sb="464" eb="465">
      <t>コ</t>
    </rPh>
    <rPh sb="469" eb="471">
      <t>ジョウキョウ</t>
    </rPh>
    <rPh sb="487" eb="488">
      <t>タ</t>
    </rPh>
    <rPh sb="489" eb="491">
      <t>シヒョウ</t>
    </rPh>
    <rPh sb="492" eb="493">
      <t>ミ</t>
    </rPh>
    <rPh sb="539" eb="541">
      <t>ヘイセイ</t>
    </rPh>
    <rPh sb="543" eb="545">
      <t>ネンド</t>
    </rPh>
    <rPh sb="556" eb="558">
      <t>ルイジ</t>
    </rPh>
    <rPh sb="558" eb="560">
      <t>ダンタイ</t>
    </rPh>
    <rPh sb="560" eb="563">
      <t>ヘイキンチ</t>
    </rPh>
    <rPh sb="571" eb="572">
      <t>タカ</t>
    </rPh>
    <rPh sb="573" eb="575">
      <t>スイジュン</t>
    </rPh>
    <rPh sb="579" eb="581">
      <t>コンゴ</t>
    </rPh>
    <rPh sb="595" eb="596">
      <t>ト</t>
    </rPh>
    <rPh sb="597" eb="598">
      <t>ク</t>
    </rPh>
    <rPh sb="609" eb="611">
      <t>コウジョウ</t>
    </rPh>
    <rPh sb="612" eb="613">
      <t>ツト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</si>
</sst>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23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10.5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27128"/>
        <c:axId val="614931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27128"/>
        <c:axId val="614931048"/>
      </c:lineChart>
      <c:dateAx>
        <c:axId val="614927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931048"/>
        <c:crosses val="autoZero"/>
        <c:auto val="1"/>
        <c:lblOffset val="100"/>
        <c:baseTimeUnit val="years"/>
      </c:dateAx>
      <c:valAx>
        <c:axId val="614931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27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79.569999999999993</c:v>
                </c:pt>
                <c:pt idx="1">
                  <c:v>76.34</c:v>
                </c:pt>
                <c:pt idx="2">
                  <c:v>73.66</c:v>
                </c:pt>
                <c:pt idx="3">
                  <c:v>77.150000000000006</c:v>
                </c:pt>
                <c:pt idx="4">
                  <c:v>73.66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33400"/>
        <c:axId val="62642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33400"/>
        <c:axId val="626429264"/>
      </c:lineChart>
      <c:dateAx>
        <c:axId val="614933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6429264"/>
        <c:crosses val="autoZero"/>
        <c:auto val="1"/>
        <c:lblOffset val="100"/>
        <c:baseTimeUnit val="years"/>
      </c:dateAx>
      <c:valAx>
        <c:axId val="62642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3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96.2</c:v>
                </c:pt>
                <c:pt idx="1">
                  <c:v>96.2</c:v>
                </c:pt>
                <c:pt idx="2">
                  <c:v>96.09</c:v>
                </c:pt>
                <c:pt idx="3">
                  <c:v>96.75</c:v>
                </c:pt>
                <c:pt idx="4">
                  <c:v>96.48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425736"/>
        <c:axId val="62642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425736"/>
        <c:axId val="626426912"/>
      </c:lineChart>
      <c:dateAx>
        <c:axId val="626425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6426912"/>
        <c:crosses val="autoZero"/>
        <c:auto val="1"/>
        <c:lblOffset val="100"/>
        <c:baseTimeUnit val="years"/>
      </c:dateAx>
      <c:valAx>
        <c:axId val="62642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6425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116.36</c:v>
                </c:pt>
                <c:pt idx="1">
                  <c:v>112.59</c:v>
                </c:pt>
                <c:pt idx="2">
                  <c:v>108.51</c:v>
                </c:pt>
                <c:pt idx="3">
                  <c:v>109.91</c:v>
                </c:pt>
                <c:pt idx="4">
                  <c:v>57.46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21248"/>
        <c:axId val="61492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21248"/>
        <c:axId val="614927520"/>
      </c:lineChart>
      <c:dateAx>
        <c:axId val="61492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927520"/>
        <c:crosses val="autoZero"/>
        <c:auto val="1"/>
        <c:lblOffset val="100"/>
        <c:baseTimeUnit val="years"/>
      </c:dateAx>
      <c:valAx>
        <c:axId val="61492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2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20072"/>
        <c:axId val="614927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20072"/>
        <c:axId val="614927912"/>
      </c:lineChart>
      <c:dateAx>
        <c:axId val="614920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927912"/>
        <c:crosses val="autoZero"/>
        <c:auto val="1"/>
        <c:lblOffset val="100"/>
        <c:baseTimeUnit val="years"/>
      </c:dateAx>
      <c:valAx>
        <c:axId val="614927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20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29088"/>
        <c:axId val="614919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29088"/>
        <c:axId val="614919288"/>
      </c:lineChart>
      <c:dateAx>
        <c:axId val="61492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919288"/>
        <c:crosses val="autoZero"/>
        <c:auto val="1"/>
        <c:lblOffset val="100"/>
        <c:baseTimeUnit val="years"/>
      </c:dateAx>
      <c:valAx>
        <c:axId val="614919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2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19680"/>
        <c:axId val="614923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19680"/>
        <c:axId val="614923208"/>
      </c:lineChart>
      <c:dateAx>
        <c:axId val="61491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923208"/>
        <c:crosses val="autoZero"/>
        <c:auto val="1"/>
        <c:lblOffset val="100"/>
        <c:baseTimeUnit val="years"/>
      </c:dateAx>
      <c:valAx>
        <c:axId val="614923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1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23600"/>
        <c:axId val="61492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23600"/>
        <c:axId val="614929872"/>
      </c:lineChart>
      <c:dateAx>
        <c:axId val="61492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929872"/>
        <c:crosses val="autoZero"/>
        <c:auto val="1"/>
        <c:lblOffset val="100"/>
        <c:baseTimeUnit val="years"/>
      </c:dateAx>
      <c:valAx>
        <c:axId val="61492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2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30656"/>
        <c:axId val="614922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30656"/>
        <c:axId val="614922424"/>
      </c:lineChart>
      <c:dateAx>
        <c:axId val="61493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922424"/>
        <c:crosses val="autoZero"/>
        <c:auto val="1"/>
        <c:lblOffset val="100"/>
        <c:baseTimeUnit val="years"/>
      </c:dateAx>
      <c:valAx>
        <c:axId val="614922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3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30.78</c:v>
                </c:pt>
                <c:pt idx="1">
                  <c:v>33.1</c:v>
                </c:pt>
                <c:pt idx="2">
                  <c:v>32.24</c:v>
                </c:pt>
                <c:pt idx="3">
                  <c:v>34.33</c:v>
                </c:pt>
                <c:pt idx="4">
                  <c:v>24.4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32224"/>
        <c:axId val="61493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32224"/>
        <c:axId val="614934576"/>
      </c:lineChart>
      <c:dateAx>
        <c:axId val="61493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934576"/>
        <c:crosses val="autoZero"/>
        <c:auto val="1"/>
        <c:lblOffset val="100"/>
        <c:baseTimeUnit val="years"/>
      </c:dateAx>
      <c:valAx>
        <c:axId val="61493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3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415.42</c:v>
                </c:pt>
                <c:pt idx="1">
                  <c:v>389.32</c:v>
                </c:pt>
                <c:pt idx="2">
                  <c:v>438.11</c:v>
                </c:pt>
                <c:pt idx="3">
                  <c:v>438.15</c:v>
                </c:pt>
                <c:pt idx="4">
                  <c:v>612.54999999999995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928304"/>
        <c:axId val="614932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28304"/>
        <c:axId val="614932616"/>
      </c:lineChart>
      <c:dateAx>
        <c:axId val="61492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932616"/>
        <c:crosses val="autoZero"/>
        <c:auto val="1"/>
        <c:lblOffset val="100"/>
        <c:baseTimeUnit val="years"/>
      </c:dateAx>
      <c:valAx>
        <c:axId val="614932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492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B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埼玉県　飯能市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4"/>
      <c r="AL8" s="51">
        <f>データ!S6</f>
        <v>80293</v>
      </c>
      <c r="AM8" s="51"/>
      <c r="AN8" s="51"/>
      <c r="AO8" s="51"/>
      <c r="AP8" s="51"/>
      <c r="AQ8" s="51"/>
      <c r="AR8" s="51"/>
      <c r="AS8" s="51"/>
      <c r="AT8" s="46">
        <f>データ!T6</f>
        <v>193.05</v>
      </c>
      <c r="AU8" s="46"/>
      <c r="AV8" s="46"/>
      <c r="AW8" s="46"/>
      <c r="AX8" s="46"/>
      <c r="AY8" s="46"/>
      <c r="AZ8" s="46"/>
      <c r="BA8" s="46"/>
      <c r="BB8" s="46">
        <f>データ!U6</f>
        <v>415.92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0.99</v>
      </c>
      <c r="Q10" s="46"/>
      <c r="R10" s="46"/>
      <c r="S10" s="46"/>
      <c r="T10" s="46"/>
      <c r="U10" s="46"/>
      <c r="V10" s="46"/>
      <c r="W10" s="46">
        <f>データ!Q6</f>
        <v>79.56</v>
      </c>
      <c r="X10" s="46"/>
      <c r="Y10" s="46"/>
      <c r="Z10" s="46"/>
      <c r="AA10" s="46"/>
      <c r="AB10" s="46"/>
      <c r="AC10" s="46"/>
      <c r="AD10" s="51">
        <f>データ!R6</f>
        <v>2656</v>
      </c>
      <c r="AE10" s="51"/>
      <c r="AF10" s="51"/>
      <c r="AG10" s="51"/>
      <c r="AH10" s="51"/>
      <c r="AI10" s="51"/>
      <c r="AJ10" s="51"/>
      <c r="AK10" s="2"/>
      <c r="AL10" s="51">
        <f>データ!V6</f>
        <v>796</v>
      </c>
      <c r="AM10" s="51"/>
      <c r="AN10" s="51"/>
      <c r="AO10" s="51"/>
      <c r="AP10" s="51"/>
      <c r="AQ10" s="51"/>
      <c r="AR10" s="51"/>
      <c r="AS10" s="51"/>
      <c r="AT10" s="46">
        <f>データ!W6</f>
        <v>0.27</v>
      </c>
      <c r="AU10" s="46"/>
      <c r="AV10" s="46"/>
      <c r="AW10" s="46"/>
      <c r="AX10" s="46"/>
      <c r="AY10" s="46"/>
      <c r="AZ10" s="46"/>
      <c r="BA10" s="46"/>
      <c r="BB10" s="46">
        <f>データ!X6</f>
        <v>2948.15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80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80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80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80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80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80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  <c r="CB22" s="42"/>
    </row>
    <row r="23" spans="1:80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80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80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80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80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80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80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80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80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80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7" t="s">
        <v>121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 x14ac:dyDescent="0.15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7" t="s">
        <v>123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15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84" t="s">
        <v>65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90" t="s">
        <v>66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67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69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70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71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72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73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74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75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76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77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78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79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112097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埼玉県　飯能市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0.99</v>
      </c>
      <c r="Q6" s="34">
        <f t="shared" si="3"/>
        <v>79.56</v>
      </c>
      <c r="R6" s="34">
        <f t="shared" si="3"/>
        <v>2656</v>
      </c>
      <c r="S6" s="34">
        <f t="shared" si="3"/>
        <v>80293</v>
      </c>
      <c r="T6" s="34">
        <f t="shared" si="3"/>
        <v>193.05</v>
      </c>
      <c r="U6" s="34">
        <f t="shared" si="3"/>
        <v>415.92</v>
      </c>
      <c r="V6" s="34">
        <f t="shared" si="3"/>
        <v>796</v>
      </c>
      <c r="W6" s="34">
        <f t="shared" si="3"/>
        <v>0.27</v>
      </c>
      <c r="X6" s="34">
        <f t="shared" si="3"/>
        <v>2948.15</v>
      </c>
      <c r="Y6" s="35">
        <f>IF(Y7="",NA(),Y7)</f>
        <v>116.36</v>
      </c>
      <c r="Z6" s="35">
        <f t="shared" ref="Z6:AH6" si="4">IF(Z7="",NA(),Z7)</f>
        <v>112.59</v>
      </c>
      <c r="AA6" s="35">
        <f t="shared" si="4"/>
        <v>108.51</v>
      </c>
      <c r="AB6" s="35">
        <f t="shared" si="4"/>
        <v>109.91</v>
      </c>
      <c r="AC6" s="35">
        <f t="shared" si="4"/>
        <v>57.46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30.78</v>
      </c>
      <c r="BR6" s="35">
        <f t="shared" ref="BR6:BZ6" si="8">IF(BR7="",NA(),BR7)</f>
        <v>33.1</v>
      </c>
      <c r="BS6" s="35">
        <f t="shared" si="8"/>
        <v>32.24</v>
      </c>
      <c r="BT6" s="35">
        <f t="shared" si="8"/>
        <v>34.33</v>
      </c>
      <c r="BU6" s="35">
        <f t="shared" si="8"/>
        <v>24.4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415.42</v>
      </c>
      <c r="CC6" s="35">
        <f t="shared" ref="CC6:CK6" si="9">IF(CC7="",NA(),CC7)</f>
        <v>389.32</v>
      </c>
      <c r="CD6" s="35">
        <f t="shared" si="9"/>
        <v>438.11</v>
      </c>
      <c r="CE6" s="35">
        <f t="shared" si="9"/>
        <v>438.15</v>
      </c>
      <c r="CF6" s="35">
        <f t="shared" si="9"/>
        <v>612.54999999999995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79.569999999999993</v>
      </c>
      <c r="CN6" s="35">
        <f t="shared" ref="CN6:CV6" si="10">IF(CN7="",NA(),CN7)</f>
        <v>76.34</v>
      </c>
      <c r="CO6" s="35">
        <f t="shared" si="10"/>
        <v>73.66</v>
      </c>
      <c r="CP6" s="35">
        <f t="shared" si="10"/>
        <v>77.150000000000006</v>
      </c>
      <c r="CQ6" s="35">
        <f t="shared" si="10"/>
        <v>73.66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96.2</v>
      </c>
      <c r="CY6" s="35">
        <f t="shared" ref="CY6:DG6" si="11">IF(CY7="",NA(),CY7)</f>
        <v>96.2</v>
      </c>
      <c r="CZ6" s="35">
        <f t="shared" si="11"/>
        <v>96.09</v>
      </c>
      <c r="DA6" s="35">
        <f t="shared" si="11"/>
        <v>96.75</v>
      </c>
      <c r="DB6" s="35">
        <f t="shared" si="11"/>
        <v>96.48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10.5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112097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0.99</v>
      </c>
      <c r="Q7" s="38">
        <v>79.56</v>
      </c>
      <c r="R7" s="38">
        <v>2656</v>
      </c>
      <c r="S7" s="38">
        <v>80293</v>
      </c>
      <c r="T7" s="38">
        <v>193.05</v>
      </c>
      <c r="U7" s="38">
        <v>415.92</v>
      </c>
      <c r="V7" s="38">
        <v>796</v>
      </c>
      <c r="W7" s="38">
        <v>0.27</v>
      </c>
      <c r="X7" s="38">
        <v>2948.15</v>
      </c>
      <c r="Y7" s="38">
        <v>116.36</v>
      </c>
      <c r="Z7" s="38">
        <v>112.59</v>
      </c>
      <c r="AA7" s="38">
        <v>108.51</v>
      </c>
      <c r="AB7" s="38">
        <v>109.91</v>
      </c>
      <c r="AC7" s="38">
        <v>57.46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30.78</v>
      </c>
      <c r="BR7" s="38">
        <v>33.1</v>
      </c>
      <c r="BS7" s="38">
        <v>32.24</v>
      </c>
      <c r="BT7" s="38">
        <v>34.33</v>
      </c>
      <c r="BU7" s="38">
        <v>24.4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415.42</v>
      </c>
      <c r="CC7" s="38">
        <v>389.32</v>
      </c>
      <c r="CD7" s="38">
        <v>438.11</v>
      </c>
      <c r="CE7" s="38">
        <v>438.15</v>
      </c>
      <c r="CF7" s="38">
        <v>612.54999999999995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79.569999999999993</v>
      </c>
      <c r="CN7" s="38">
        <v>76.34</v>
      </c>
      <c r="CO7" s="38">
        <v>73.66</v>
      </c>
      <c r="CP7" s="38">
        <v>77.150000000000006</v>
      </c>
      <c r="CQ7" s="38">
        <v>73.66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96.2</v>
      </c>
      <c r="CY7" s="38">
        <v>96.2</v>
      </c>
      <c r="CZ7" s="38">
        <v>96.09</v>
      </c>
      <c r="DA7" s="38">
        <v>96.75</v>
      </c>
      <c r="DB7" s="38">
        <v>96.48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10.5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2018-02-13T10:27:00Z</cp:lastPrinted>
  <dcterms:created xsi:type="dcterms:W3CDTF">2017-12-25T02:18:05Z</dcterms:created>
  <dcterms:modified xsi:type="dcterms:W3CDTF">2018-02-15T02:26:12Z</dcterms:modified>
  <cp:category/>
</cp:coreProperties>
</file>