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YR43DcIbi1L52r/mQHgackPof+KSK+F3IX4GYJY5KDbzM/uGk0Kd7yLBF1d0g978/mFrEnT+8TDqfvAQ86Nu0w==" workbookSaltValue="vrLjMoyKPbXUMlLdjMNxSQ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<sst xmlns="http://schemas.openxmlformats.org/spreadsheetml/2006/main" xmlns:r="http://schemas.openxmlformats.org/officeDocument/2006/relationships" count="114" uniqueCount="114">
  <si>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</si>
  <si>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</si>
  <si>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 xml:space="preserve">当該処理区は事業規模が小さく、単独の処理場を有していることから、施設の維持管理に多額の費用を要している。一方、人口減少により使用料収入は減収してきており、収入と支出の両面から厳しい状況となっている。
将来の事業継続に向けて、経営の効率化を図り、経費削減に努めるとともに、適正な使用料収入を確保していく必要がある。また、将来人口の動向、施設の老朽化状況などを踏まえ、施設のあり方などを検討する必要がある。
</t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</si>
  <si>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</si>
  <si>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</si>
  <si>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</si>
  <si>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</si>
  <si>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</si>
  <si>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</si>
  <si>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</si>
  <si>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</si>
  <si>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</si>
  <si>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</si>
  <si>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特定環境保全公共下水道</t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</si>
  <si>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</si>
  <si>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</si>
  <si>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</si>
  <si>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</si>
  <si>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</si>
  <si>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</si>
  <si>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</si>
  <si>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</si>
  <si>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</si>
  <si>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</si>
  <si>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</si>
  <si>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</si>
  <si>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</si>
  <si>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</si>
  <si>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</si>
  <si>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</si>
  <si>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</si>
  <si>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</si>
  <si>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</si>
  <si>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</si>
  <si>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</si>
  <si>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</si>
  <si>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</si>
  <si>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</si>
  <si>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</si>
  <si>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</si>
  <si>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</si>
  <si>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</si>
  <si>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</si>
  <si>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</si>
  <si>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</si>
  <si>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</si>
  <si>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</si>
  <si>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</si>
  <si>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</si>
  <si>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</si>
  <si>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</si>
  <si>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</si>
  <si>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</si>
  <si>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</si>
  <si>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</si>
  <si>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</si>
  <si>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</si>
  <si>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</si>
  <si>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</si>
  <si>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</si>
  <si>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</si>
  <si>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</si>
  <si>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</si>
  <si>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</si>
  <si>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</si>
  <si>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</si>
  <si>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</si>
  <si>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</si>
  <si>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</si>
  <si>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</si>
  <si>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</si>
  <si>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</si>
  <si>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</si>
  <si>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</si>
  <si>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</si>
  <si>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</si>
  <si>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</si>
  <si>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</si>
  <si>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</si>
  <si>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</si>
  <si>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</si>
  <si>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</si>
  <si>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</si>
  <si>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</si>
  <si>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</si>
  <si>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</si>
  <si>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</si>
  <si>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</si>
  <si>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</si>
  <si>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</si>
  <si>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</si>
  <si>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</si>
  <si>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</si>
  <si>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</si>
  <si>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</si>
  <si>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</si>
  <si>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</si>
  <si>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埼玉県　飯能市</t>
  </si>
  <si>
    <t>法適用</t>
  </si>
  <si>
    <t>下水道事業</t>
  </si>
  <si>
    <t>D1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</si>
  <si>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</si>
  <si>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</si>
  <si>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</si>
  <si>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</si>
  <si>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</si>
  <si>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</si>
  <si>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</si>
  <si>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</si>
  <si>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</si>
  <si>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</si>
  <si>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</si>
  <si>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①経常収支比率
維持管理費の増加等により100％を下回った。当該処理区は単独の処理場を有しており、今後も突発的な修繕など維持管理費の増加が予想される。
②累積欠損金比率
前年度と比較して増加となった。費用の抑制に努めるとともに、定期的に下水道使用料の検証や見直しを行い、経営改善を図る必要がある。
③流動比率・④企業債残高対事業規模比率
建設改良費等の財源にあてるための企業債が少ないため、③は類似団体平均を上回り、④は平均を下回っている状況である。今後も企業債残高の上昇を抑制するとともに、十分な資金残高の確保に努める。
⑤経費回収率
100％を下回っており、類似団体平均と比較しても低い状況である。今後も修繕など維持管理費の増加が予想されるため、使用料収入も含めた収支のあり方の検討が必要になる。
⑥汚水処理原価
事業規模が小さいことに加え、多額の施設維持管理費がかかるため、類似団体平均と比べ高い状況である。施設の計画的な点検、修繕を行い、経費削減に努める。
⑦施設利用率
70％を超えて高い水準にあるが、年々人口が減少していることに伴い流入量が減少している。稼働率などの他の指標も見ながら、今後の施設の運営体制、投資のあり方などを検討する必要がある。
⑧水洗化率
類似団体平均を上回っている。今後も未接続世帯への水洗化促進活動に取り組み、水洗化率の向上に努める。
</t>
  </si>
  <si>
    <t>①有形固定資産減価償却率
類似団体平均と比較して低いものの、年々増加している状況にある。平成4年の供用開始から30年以上が経過しており、今後さらに減価償却が進むと見込まれるため、計画的な更新と適正な維持管理に取り組んでいく。
②管渠老朽化率・③管渠改善率
法定耐用年数を超えた管渠はなく、②③ともに0％となっている。ストックマネジメント計画に基づき、計画的に老朽化対策を実施していく。</t>
    <rPh sb="58" eb="60">
      <t>イジョウ</t>
    </rPh>
    <rPh sb="73" eb="75">
      <t>ゲンカ</t>
    </rPh>
    <rPh sb="75" eb="77">
      <t>ショウキャク</t>
    </rPh>
    <rPh sb="78" eb="79">
      <t>スス</t>
    </rPh>
    <rPh sb="180" eb="183">
      <t>ロウキュウカ</t>
    </rPh>
    <rPh sb="183" eb="185">
      <t>タイサク</t>
    </rPh>
    <rPh sb="186" eb="188">
      <t>ジッシ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</si>
</sst>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77.150000000000006</c:v>
                </c:pt>
                <c:pt idx="1">
                  <c:v>71.239999999999995</c:v>
                </c:pt>
                <c:pt idx="2">
                  <c:v>73.39</c:v>
                </c:pt>
                <c:pt idx="3">
                  <c:v>66.400000000000006</c:v>
                </c:pt>
                <c:pt idx="4">
                  <c:v>75.27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97.25</c:v>
                </c:pt>
                <c:pt idx="1">
                  <c:v>97.23</c:v>
                </c:pt>
                <c:pt idx="2">
                  <c:v>97.28</c:v>
                </c:pt>
                <c:pt idx="3">
                  <c:v>97.12</c:v>
                </c:pt>
                <c:pt idx="4">
                  <c:v>97.36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133.02000000000001</c:v>
                </c:pt>
                <c:pt idx="1">
                  <c:v>100</c:v>
                </c:pt>
                <c:pt idx="2">
                  <c:v>99.37</c:v>
                </c:pt>
                <c:pt idx="3">
                  <c:v>99.99</c:v>
                </c:pt>
                <c:pt idx="4">
                  <c:v>99.93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6.25</c:v>
                </c:pt>
                <c:pt idx="1">
                  <c:v>10.88</c:v>
                </c:pt>
                <c:pt idx="2">
                  <c:v>15.5</c:v>
                </c:pt>
                <c:pt idx="3">
                  <c:v>20.05</c:v>
                </c:pt>
                <c:pt idx="4">
                  <c:v>24.12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1.e-002</c:v>
                </c:pt>
                <c:pt idx="1">
                  <c:v>1.e-002</c:v>
                </c:pt>
                <c:pt idx="2">
                  <c:v>4.e-002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 formatCode="#,##0.00;&quot;△&quot;#,##0.00">
                  <c:v>0</c:v>
                </c:pt>
                <c:pt idx="2">
                  <c:v>2.89</c:v>
                </c:pt>
                <c:pt idx="3">
                  <c:v>5.e-002</c:v>
                </c:pt>
                <c:pt idx="4">
                  <c:v>0.59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384.66</c:v>
                </c:pt>
                <c:pt idx="1">
                  <c:v>964.35</c:v>
                </c:pt>
                <c:pt idx="2">
                  <c:v>1882.54</c:v>
                </c:pt>
                <c:pt idx="3">
                  <c:v>1401.73</c:v>
                </c:pt>
                <c:pt idx="4">
                  <c:v>472.48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280.11</c:v>
                </c:pt>
                <c:pt idx="1">
                  <c:v>156.27000000000001</c:v>
                </c:pt>
                <c:pt idx="2">
                  <c:v>120.96</c:v>
                </c:pt>
                <c:pt idx="3">
                  <c:v>89.64</c:v>
                </c:pt>
                <c:pt idx="4">
                  <c:v>73.39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36.15</c:v>
                </c:pt>
                <c:pt idx="1">
                  <c:v>31.25</c:v>
                </c:pt>
                <c:pt idx="2">
                  <c:v>30.47</c:v>
                </c:pt>
                <c:pt idx="3">
                  <c:v>26.55</c:v>
                </c:pt>
                <c:pt idx="4">
                  <c:v>14.88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381.48</c:v>
                </c:pt>
                <c:pt idx="1">
                  <c:v>438.34</c:v>
                </c:pt>
                <c:pt idx="2">
                  <c:v>455.71</c:v>
                </c:pt>
                <c:pt idx="3">
                  <c:v>522.04999999999995</c:v>
                </c:pt>
                <c:pt idx="4">
                  <c:v>938.05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AG37" workbookViewId="0">
      <selection activeCell="BL16" sqref="BL16:BZ44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埼玉県　飯能市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8</v>
      </c>
      <c r="C7" s="5"/>
      <c r="D7" s="5"/>
      <c r="E7" s="5"/>
      <c r="F7" s="5"/>
      <c r="G7" s="5"/>
      <c r="H7" s="5"/>
      <c r="I7" s="5" t="s">
        <v>15</v>
      </c>
      <c r="J7" s="5"/>
      <c r="K7" s="5"/>
      <c r="L7" s="5"/>
      <c r="M7" s="5"/>
      <c r="N7" s="5"/>
      <c r="O7" s="5"/>
      <c r="P7" s="5" t="s">
        <v>7</v>
      </c>
      <c r="Q7" s="5"/>
      <c r="R7" s="5"/>
      <c r="S7" s="5"/>
      <c r="T7" s="5"/>
      <c r="U7" s="5"/>
      <c r="V7" s="5"/>
      <c r="W7" s="5" t="s">
        <v>17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18</v>
      </c>
      <c r="AM7" s="5"/>
      <c r="AN7" s="5"/>
      <c r="AO7" s="5"/>
      <c r="AP7" s="5"/>
      <c r="AQ7" s="5"/>
      <c r="AR7" s="5"/>
      <c r="AS7" s="5"/>
      <c r="AT7" s="5" t="s">
        <v>12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20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D1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77963</v>
      </c>
      <c r="AM8" s="21"/>
      <c r="AN8" s="21"/>
      <c r="AO8" s="21"/>
      <c r="AP8" s="21"/>
      <c r="AQ8" s="21"/>
      <c r="AR8" s="21"/>
      <c r="AS8" s="21"/>
      <c r="AT8" s="7">
        <f>データ!T6</f>
        <v>193.05</v>
      </c>
      <c r="AU8" s="7"/>
      <c r="AV8" s="7"/>
      <c r="AW8" s="7"/>
      <c r="AX8" s="7"/>
      <c r="AY8" s="7"/>
      <c r="AZ8" s="7"/>
      <c r="BA8" s="7"/>
      <c r="BB8" s="7">
        <f>データ!U6</f>
        <v>403.85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14</v>
      </c>
      <c r="BM8" s="37"/>
      <c r="BN8" s="44" t="s">
        <v>22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27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31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35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38"/>
      <c r="BN9" s="45" t="s">
        <v>38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93.45</v>
      </c>
      <c r="J10" s="7"/>
      <c r="K10" s="7"/>
      <c r="L10" s="7"/>
      <c r="M10" s="7"/>
      <c r="N10" s="7"/>
      <c r="O10" s="7"/>
      <c r="P10" s="7">
        <f>データ!P6</f>
        <v>0.88</v>
      </c>
      <c r="Q10" s="7"/>
      <c r="R10" s="7"/>
      <c r="S10" s="7"/>
      <c r="T10" s="7"/>
      <c r="U10" s="7"/>
      <c r="V10" s="7"/>
      <c r="W10" s="7">
        <f>データ!Q6</f>
        <v>68.87</v>
      </c>
      <c r="X10" s="7"/>
      <c r="Y10" s="7"/>
      <c r="Z10" s="7"/>
      <c r="AA10" s="7"/>
      <c r="AB10" s="7"/>
      <c r="AC10" s="7"/>
      <c r="AD10" s="21">
        <f>データ!R6</f>
        <v>2706</v>
      </c>
      <c r="AE10" s="21"/>
      <c r="AF10" s="21"/>
      <c r="AG10" s="21"/>
      <c r="AH10" s="21"/>
      <c r="AI10" s="21"/>
      <c r="AJ10" s="21"/>
      <c r="AK10" s="2"/>
      <c r="AL10" s="21">
        <f>データ!V6</f>
        <v>681</v>
      </c>
      <c r="AM10" s="21"/>
      <c r="AN10" s="21"/>
      <c r="AO10" s="21"/>
      <c r="AP10" s="21"/>
      <c r="AQ10" s="21"/>
      <c r="AR10" s="21"/>
      <c r="AS10" s="21"/>
      <c r="AT10" s="7">
        <f>データ!W6</f>
        <v>0.27</v>
      </c>
      <c r="AU10" s="7"/>
      <c r="AV10" s="7"/>
      <c r="AW10" s="7"/>
      <c r="AX10" s="7"/>
      <c r="AY10" s="7"/>
      <c r="AZ10" s="7"/>
      <c r="BA10" s="7"/>
      <c r="BB10" s="7">
        <f>データ!X6</f>
        <v>2522.2199999999998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39"/>
      <c r="BN10" s="46" t="s">
        <v>41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42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43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45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113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47</v>
      </c>
      <c r="C84" s="12"/>
      <c r="D84" s="12"/>
      <c r="E84" s="12" t="s">
        <v>49</v>
      </c>
      <c r="F84" s="12" t="s">
        <v>50</v>
      </c>
      <c r="G84" s="12" t="s">
        <v>51</v>
      </c>
      <c r="H84" s="12" t="s">
        <v>44</v>
      </c>
      <c r="I84" s="12" t="s">
        <v>9</v>
      </c>
      <c r="J84" s="12" t="s">
        <v>52</v>
      </c>
      <c r="K84" s="12" t="s">
        <v>53</v>
      </c>
      <c r="L84" s="12" t="s">
        <v>34</v>
      </c>
      <c r="M84" s="12" t="s">
        <v>37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b7fAUnUT6rJ2svHKdibgNqC5R9L0P9wg/V+CFgCpdq9kid7NYIBRTA1Gf+oYXuBl9SkS0NWuf4iNh2G/mcX+jw==" saltValue="nY7Xi+L4zEB6aV+yRksik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58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59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21</v>
      </c>
      <c r="B3" s="58" t="s">
        <v>33</v>
      </c>
      <c r="C3" s="58" t="s">
        <v>61</v>
      </c>
      <c r="D3" s="58" t="s">
        <v>40</v>
      </c>
      <c r="E3" s="58" t="s">
        <v>5</v>
      </c>
      <c r="F3" s="58" t="s">
        <v>4</v>
      </c>
      <c r="G3" s="58" t="s">
        <v>26</v>
      </c>
      <c r="H3" s="64" t="s">
        <v>62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11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63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54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65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70</v>
      </c>
      <c r="B5" s="60"/>
      <c r="C5" s="60"/>
      <c r="D5" s="60"/>
      <c r="E5" s="60"/>
      <c r="F5" s="60"/>
      <c r="G5" s="60"/>
      <c r="H5" s="66" t="s">
        <v>60</v>
      </c>
      <c r="I5" s="66" t="s">
        <v>71</v>
      </c>
      <c r="J5" s="66" t="s">
        <v>72</v>
      </c>
      <c r="K5" s="66" t="s">
        <v>73</v>
      </c>
      <c r="L5" s="66" t="s">
        <v>74</v>
      </c>
      <c r="M5" s="66" t="s">
        <v>6</v>
      </c>
      <c r="N5" s="66" t="s">
        <v>75</v>
      </c>
      <c r="O5" s="66" t="s">
        <v>76</v>
      </c>
      <c r="P5" s="66" t="s">
        <v>77</v>
      </c>
      <c r="Q5" s="66" t="s">
        <v>78</v>
      </c>
      <c r="R5" s="66" t="s">
        <v>79</v>
      </c>
      <c r="S5" s="66" t="s">
        <v>80</v>
      </c>
      <c r="T5" s="66" t="s">
        <v>81</v>
      </c>
      <c r="U5" s="66" t="s">
        <v>0</v>
      </c>
      <c r="V5" s="66" t="s">
        <v>82</v>
      </c>
      <c r="W5" s="66" t="s">
        <v>83</v>
      </c>
      <c r="X5" s="66" t="s">
        <v>84</v>
      </c>
      <c r="Y5" s="66" t="s">
        <v>85</v>
      </c>
      <c r="Z5" s="66" t="s">
        <v>86</v>
      </c>
      <c r="AA5" s="66" t="s">
        <v>87</v>
      </c>
      <c r="AB5" s="66" t="s">
        <v>88</v>
      </c>
      <c r="AC5" s="66" t="s">
        <v>89</v>
      </c>
      <c r="AD5" s="66" t="s">
        <v>91</v>
      </c>
      <c r="AE5" s="66" t="s">
        <v>92</v>
      </c>
      <c r="AF5" s="66" t="s">
        <v>93</v>
      </c>
      <c r="AG5" s="66" t="s">
        <v>94</v>
      </c>
      <c r="AH5" s="66" t="s">
        <v>95</v>
      </c>
      <c r="AI5" s="66" t="s">
        <v>47</v>
      </c>
      <c r="AJ5" s="66" t="s">
        <v>85</v>
      </c>
      <c r="AK5" s="66" t="s">
        <v>86</v>
      </c>
      <c r="AL5" s="66" t="s">
        <v>87</v>
      </c>
      <c r="AM5" s="66" t="s">
        <v>88</v>
      </c>
      <c r="AN5" s="66" t="s">
        <v>89</v>
      </c>
      <c r="AO5" s="66" t="s">
        <v>91</v>
      </c>
      <c r="AP5" s="66" t="s">
        <v>92</v>
      </c>
      <c r="AQ5" s="66" t="s">
        <v>93</v>
      </c>
      <c r="AR5" s="66" t="s">
        <v>94</v>
      </c>
      <c r="AS5" s="66" t="s">
        <v>95</v>
      </c>
      <c r="AT5" s="66" t="s">
        <v>90</v>
      </c>
      <c r="AU5" s="66" t="s">
        <v>85</v>
      </c>
      <c r="AV5" s="66" t="s">
        <v>86</v>
      </c>
      <c r="AW5" s="66" t="s">
        <v>87</v>
      </c>
      <c r="AX5" s="66" t="s">
        <v>88</v>
      </c>
      <c r="AY5" s="66" t="s">
        <v>89</v>
      </c>
      <c r="AZ5" s="66" t="s">
        <v>91</v>
      </c>
      <c r="BA5" s="66" t="s">
        <v>92</v>
      </c>
      <c r="BB5" s="66" t="s">
        <v>93</v>
      </c>
      <c r="BC5" s="66" t="s">
        <v>94</v>
      </c>
      <c r="BD5" s="66" t="s">
        <v>95</v>
      </c>
      <c r="BE5" s="66" t="s">
        <v>90</v>
      </c>
      <c r="BF5" s="66" t="s">
        <v>85</v>
      </c>
      <c r="BG5" s="66" t="s">
        <v>86</v>
      </c>
      <c r="BH5" s="66" t="s">
        <v>87</v>
      </c>
      <c r="BI5" s="66" t="s">
        <v>88</v>
      </c>
      <c r="BJ5" s="66" t="s">
        <v>89</v>
      </c>
      <c r="BK5" s="66" t="s">
        <v>91</v>
      </c>
      <c r="BL5" s="66" t="s">
        <v>92</v>
      </c>
      <c r="BM5" s="66" t="s">
        <v>93</v>
      </c>
      <c r="BN5" s="66" t="s">
        <v>94</v>
      </c>
      <c r="BO5" s="66" t="s">
        <v>95</v>
      </c>
      <c r="BP5" s="66" t="s">
        <v>90</v>
      </c>
      <c r="BQ5" s="66" t="s">
        <v>85</v>
      </c>
      <c r="BR5" s="66" t="s">
        <v>86</v>
      </c>
      <c r="BS5" s="66" t="s">
        <v>87</v>
      </c>
      <c r="BT5" s="66" t="s">
        <v>88</v>
      </c>
      <c r="BU5" s="66" t="s">
        <v>89</v>
      </c>
      <c r="BV5" s="66" t="s">
        <v>91</v>
      </c>
      <c r="BW5" s="66" t="s">
        <v>92</v>
      </c>
      <c r="BX5" s="66" t="s">
        <v>93</v>
      </c>
      <c r="BY5" s="66" t="s">
        <v>94</v>
      </c>
      <c r="BZ5" s="66" t="s">
        <v>95</v>
      </c>
      <c r="CA5" s="66" t="s">
        <v>90</v>
      </c>
      <c r="CB5" s="66" t="s">
        <v>85</v>
      </c>
      <c r="CC5" s="66" t="s">
        <v>86</v>
      </c>
      <c r="CD5" s="66" t="s">
        <v>87</v>
      </c>
      <c r="CE5" s="66" t="s">
        <v>88</v>
      </c>
      <c r="CF5" s="66" t="s">
        <v>89</v>
      </c>
      <c r="CG5" s="66" t="s">
        <v>91</v>
      </c>
      <c r="CH5" s="66" t="s">
        <v>92</v>
      </c>
      <c r="CI5" s="66" t="s">
        <v>93</v>
      </c>
      <c r="CJ5" s="66" t="s">
        <v>94</v>
      </c>
      <c r="CK5" s="66" t="s">
        <v>95</v>
      </c>
      <c r="CL5" s="66" t="s">
        <v>90</v>
      </c>
      <c r="CM5" s="66" t="s">
        <v>85</v>
      </c>
      <c r="CN5" s="66" t="s">
        <v>86</v>
      </c>
      <c r="CO5" s="66" t="s">
        <v>87</v>
      </c>
      <c r="CP5" s="66" t="s">
        <v>88</v>
      </c>
      <c r="CQ5" s="66" t="s">
        <v>89</v>
      </c>
      <c r="CR5" s="66" t="s">
        <v>91</v>
      </c>
      <c r="CS5" s="66" t="s">
        <v>92</v>
      </c>
      <c r="CT5" s="66" t="s">
        <v>93</v>
      </c>
      <c r="CU5" s="66" t="s">
        <v>94</v>
      </c>
      <c r="CV5" s="66" t="s">
        <v>95</v>
      </c>
      <c r="CW5" s="66" t="s">
        <v>90</v>
      </c>
      <c r="CX5" s="66" t="s">
        <v>85</v>
      </c>
      <c r="CY5" s="66" t="s">
        <v>86</v>
      </c>
      <c r="CZ5" s="66" t="s">
        <v>87</v>
      </c>
      <c r="DA5" s="66" t="s">
        <v>88</v>
      </c>
      <c r="DB5" s="66" t="s">
        <v>89</v>
      </c>
      <c r="DC5" s="66" t="s">
        <v>91</v>
      </c>
      <c r="DD5" s="66" t="s">
        <v>92</v>
      </c>
      <c r="DE5" s="66" t="s">
        <v>93</v>
      </c>
      <c r="DF5" s="66" t="s">
        <v>94</v>
      </c>
      <c r="DG5" s="66" t="s">
        <v>95</v>
      </c>
      <c r="DH5" s="66" t="s">
        <v>90</v>
      </c>
      <c r="DI5" s="66" t="s">
        <v>85</v>
      </c>
      <c r="DJ5" s="66" t="s">
        <v>86</v>
      </c>
      <c r="DK5" s="66" t="s">
        <v>87</v>
      </c>
      <c r="DL5" s="66" t="s">
        <v>88</v>
      </c>
      <c r="DM5" s="66" t="s">
        <v>89</v>
      </c>
      <c r="DN5" s="66" t="s">
        <v>91</v>
      </c>
      <c r="DO5" s="66" t="s">
        <v>92</v>
      </c>
      <c r="DP5" s="66" t="s">
        <v>93</v>
      </c>
      <c r="DQ5" s="66" t="s">
        <v>94</v>
      </c>
      <c r="DR5" s="66" t="s">
        <v>95</v>
      </c>
      <c r="DS5" s="66" t="s">
        <v>90</v>
      </c>
      <c r="DT5" s="66" t="s">
        <v>85</v>
      </c>
      <c r="DU5" s="66" t="s">
        <v>86</v>
      </c>
      <c r="DV5" s="66" t="s">
        <v>87</v>
      </c>
      <c r="DW5" s="66" t="s">
        <v>88</v>
      </c>
      <c r="DX5" s="66" t="s">
        <v>89</v>
      </c>
      <c r="DY5" s="66" t="s">
        <v>91</v>
      </c>
      <c r="DZ5" s="66" t="s">
        <v>92</v>
      </c>
      <c r="EA5" s="66" t="s">
        <v>93</v>
      </c>
      <c r="EB5" s="66" t="s">
        <v>94</v>
      </c>
      <c r="EC5" s="66" t="s">
        <v>95</v>
      </c>
      <c r="ED5" s="66" t="s">
        <v>90</v>
      </c>
      <c r="EE5" s="66" t="s">
        <v>85</v>
      </c>
      <c r="EF5" s="66" t="s">
        <v>86</v>
      </c>
      <c r="EG5" s="66" t="s">
        <v>87</v>
      </c>
      <c r="EH5" s="66" t="s">
        <v>88</v>
      </c>
      <c r="EI5" s="66" t="s">
        <v>89</v>
      </c>
      <c r="EJ5" s="66" t="s">
        <v>91</v>
      </c>
      <c r="EK5" s="66" t="s">
        <v>92</v>
      </c>
      <c r="EL5" s="66" t="s">
        <v>93</v>
      </c>
      <c r="EM5" s="66" t="s">
        <v>94</v>
      </c>
      <c r="EN5" s="66" t="s">
        <v>95</v>
      </c>
      <c r="EO5" s="66" t="s">
        <v>90</v>
      </c>
    </row>
    <row r="6" spans="1:148" s="55" customFormat="1">
      <c r="A6" s="56" t="s">
        <v>96</v>
      </c>
      <c r="B6" s="61">
        <f t="shared" ref="B6:X6" si="1">B7</f>
        <v>2024</v>
      </c>
      <c r="C6" s="61">
        <f t="shared" si="1"/>
        <v>112097</v>
      </c>
      <c r="D6" s="61">
        <f t="shared" si="1"/>
        <v>46</v>
      </c>
      <c r="E6" s="61">
        <f t="shared" si="1"/>
        <v>17</v>
      </c>
      <c r="F6" s="61">
        <f t="shared" si="1"/>
        <v>4</v>
      </c>
      <c r="G6" s="61">
        <f t="shared" si="1"/>
        <v>0</v>
      </c>
      <c r="H6" s="61" t="str">
        <f t="shared" si="1"/>
        <v>埼玉県　飯能市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特定環境保全公共下水道</v>
      </c>
      <c r="L6" s="61" t="str">
        <f t="shared" si="1"/>
        <v>D1</v>
      </c>
      <c r="M6" s="61" t="str">
        <f t="shared" si="1"/>
        <v>非設置</v>
      </c>
      <c r="N6" s="69" t="str">
        <f t="shared" si="1"/>
        <v>-</v>
      </c>
      <c r="O6" s="69">
        <f t="shared" si="1"/>
        <v>93.45</v>
      </c>
      <c r="P6" s="69">
        <f t="shared" si="1"/>
        <v>0.88</v>
      </c>
      <c r="Q6" s="69">
        <f t="shared" si="1"/>
        <v>68.87</v>
      </c>
      <c r="R6" s="69">
        <f t="shared" si="1"/>
        <v>2706</v>
      </c>
      <c r="S6" s="69">
        <f t="shared" si="1"/>
        <v>77963</v>
      </c>
      <c r="T6" s="69">
        <f t="shared" si="1"/>
        <v>193.05</v>
      </c>
      <c r="U6" s="69">
        <f t="shared" si="1"/>
        <v>403.85</v>
      </c>
      <c r="V6" s="69">
        <f t="shared" si="1"/>
        <v>681</v>
      </c>
      <c r="W6" s="69">
        <f t="shared" si="1"/>
        <v>0.27</v>
      </c>
      <c r="X6" s="69">
        <f t="shared" si="1"/>
        <v>2522.2199999999998</v>
      </c>
      <c r="Y6" s="77">
        <f t="shared" ref="Y6:AH6" si="2">IF(Y7="",NA(),Y7)</f>
        <v>133.02000000000001</v>
      </c>
      <c r="Z6" s="77">
        <f t="shared" si="2"/>
        <v>100</v>
      </c>
      <c r="AA6" s="77">
        <f t="shared" si="2"/>
        <v>99.37</v>
      </c>
      <c r="AB6" s="77">
        <f t="shared" si="2"/>
        <v>99.99</v>
      </c>
      <c r="AC6" s="77">
        <f t="shared" si="2"/>
        <v>99.93</v>
      </c>
      <c r="AD6" s="77">
        <f t="shared" si="2"/>
        <v>105.78</v>
      </c>
      <c r="AE6" s="77">
        <f t="shared" si="2"/>
        <v>106.09</v>
      </c>
      <c r="AF6" s="77">
        <f t="shared" si="2"/>
        <v>101.98</v>
      </c>
      <c r="AG6" s="77">
        <f t="shared" si="2"/>
        <v>102.68</v>
      </c>
      <c r="AH6" s="77">
        <f t="shared" si="2"/>
        <v>103.79</v>
      </c>
      <c r="AI6" s="69" t="str">
        <f>IF(AI7="","",IF(AI7="-","【-】","【"&amp;SUBSTITUTE(TEXT(AI7,"#,##0.00"),"-","△")&amp;"】"))</f>
        <v>【105.07】</v>
      </c>
      <c r="AJ6" s="69">
        <f t="shared" ref="AJ6:AS6" si="3">IF(AJ7="",NA(),AJ7)</f>
        <v>0</v>
      </c>
      <c r="AK6" s="69">
        <f t="shared" si="3"/>
        <v>0</v>
      </c>
      <c r="AL6" s="77">
        <f t="shared" si="3"/>
        <v>2.89</v>
      </c>
      <c r="AM6" s="77">
        <f t="shared" si="3"/>
        <v>5.e-002</v>
      </c>
      <c r="AN6" s="77">
        <f t="shared" si="3"/>
        <v>0.59</v>
      </c>
      <c r="AO6" s="77">
        <f t="shared" si="3"/>
        <v>63.96</v>
      </c>
      <c r="AP6" s="77">
        <f t="shared" si="3"/>
        <v>69.42</v>
      </c>
      <c r="AQ6" s="77">
        <f t="shared" si="3"/>
        <v>52.27</v>
      </c>
      <c r="AR6" s="77">
        <f t="shared" si="3"/>
        <v>58.68</v>
      </c>
      <c r="AS6" s="77">
        <f t="shared" si="3"/>
        <v>53.87</v>
      </c>
      <c r="AT6" s="69" t="str">
        <f>IF(AT7="","",IF(AT7="-","【-】","【"&amp;SUBSTITUTE(TEXT(AT7,"#,##0.00"),"-","△")&amp;"】"))</f>
        <v>【63.54】</v>
      </c>
      <c r="AU6" s="77">
        <f t="shared" ref="AU6:BD6" si="4">IF(AU7="",NA(),AU7)</f>
        <v>384.66</v>
      </c>
      <c r="AV6" s="77">
        <f t="shared" si="4"/>
        <v>964.35</v>
      </c>
      <c r="AW6" s="77">
        <f t="shared" si="4"/>
        <v>1882.54</v>
      </c>
      <c r="AX6" s="77">
        <f t="shared" si="4"/>
        <v>1401.73</v>
      </c>
      <c r="AY6" s="77">
        <f t="shared" si="4"/>
        <v>472.48</v>
      </c>
      <c r="AZ6" s="77">
        <f t="shared" si="4"/>
        <v>44.24</v>
      </c>
      <c r="BA6" s="77">
        <f t="shared" si="4"/>
        <v>43.07</v>
      </c>
      <c r="BB6" s="77">
        <f t="shared" si="4"/>
        <v>41.51</v>
      </c>
      <c r="BC6" s="77">
        <f t="shared" si="4"/>
        <v>45.01</v>
      </c>
      <c r="BD6" s="77">
        <f t="shared" si="4"/>
        <v>46.37</v>
      </c>
      <c r="BE6" s="69" t="str">
        <f>IF(BE7="","",IF(BE7="-","【-】","【"&amp;SUBSTITUTE(TEXT(BE7,"#,##0.00"),"-","△")&amp;"】"))</f>
        <v>【50.90】</v>
      </c>
      <c r="BF6" s="77">
        <f t="shared" ref="BF6:BO6" si="5">IF(BF7="",NA(),BF7)</f>
        <v>280.11</v>
      </c>
      <c r="BG6" s="77">
        <f t="shared" si="5"/>
        <v>156.27000000000001</v>
      </c>
      <c r="BH6" s="77">
        <f t="shared" si="5"/>
        <v>120.96</v>
      </c>
      <c r="BI6" s="77">
        <f t="shared" si="5"/>
        <v>89.64</v>
      </c>
      <c r="BJ6" s="77">
        <f t="shared" si="5"/>
        <v>73.39</v>
      </c>
      <c r="BK6" s="77">
        <f t="shared" si="5"/>
        <v>1258.43</v>
      </c>
      <c r="BL6" s="77">
        <f t="shared" si="5"/>
        <v>1163.75</v>
      </c>
      <c r="BM6" s="77">
        <f t="shared" si="5"/>
        <v>1160.22</v>
      </c>
      <c r="BN6" s="77">
        <f t="shared" si="5"/>
        <v>1141.98</v>
      </c>
      <c r="BO6" s="77">
        <f t="shared" si="5"/>
        <v>1062.58</v>
      </c>
      <c r="BP6" s="69" t="str">
        <f>IF(BP7="","",IF(BP7="-","【-】","【"&amp;SUBSTITUTE(TEXT(BP7,"#,##0.00"),"-","△")&amp;"】"))</f>
        <v>【1,099.15】</v>
      </c>
      <c r="BQ6" s="77">
        <f t="shared" ref="BQ6:BZ6" si="6">IF(BQ7="",NA(),BQ7)</f>
        <v>36.15</v>
      </c>
      <c r="BR6" s="77">
        <f t="shared" si="6"/>
        <v>31.25</v>
      </c>
      <c r="BS6" s="77">
        <f t="shared" si="6"/>
        <v>30.47</v>
      </c>
      <c r="BT6" s="77">
        <f t="shared" si="6"/>
        <v>26.55</v>
      </c>
      <c r="BU6" s="77">
        <f t="shared" si="6"/>
        <v>14.88</v>
      </c>
      <c r="BV6" s="77">
        <f t="shared" si="6"/>
        <v>73.36</v>
      </c>
      <c r="BW6" s="77">
        <f t="shared" si="6"/>
        <v>72.599999999999994</v>
      </c>
      <c r="BX6" s="77">
        <f t="shared" si="6"/>
        <v>81.81</v>
      </c>
      <c r="BY6" s="77">
        <f t="shared" si="6"/>
        <v>82.27</v>
      </c>
      <c r="BZ6" s="77">
        <f t="shared" si="6"/>
        <v>80.36</v>
      </c>
      <c r="CA6" s="69" t="str">
        <f>IF(CA7="","",IF(CA7="-","【-】","【"&amp;SUBSTITUTE(TEXT(CA7,"#,##0.00"),"-","△")&amp;"】"))</f>
        <v>【72.92】</v>
      </c>
      <c r="CB6" s="77">
        <f t="shared" ref="CB6:CK6" si="7">IF(CB7="",NA(),CB7)</f>
        <v>381.48</v>
      </c>
      <c r="CC6" s="77">
        <f t="shared" si="7"/>
        <v>438.34</v>
      </c>
      <c r="CD6" s="77">
        <f t="shared" si="7"/>
        <v>455.71</v>
      </c>
      <c r="CE6" s="77">
        <f t="shared" si="7"/>
        <v>522.04999999999995</v>
      </c>
      <c r="CF6" s="77">
        <f t="shared" si="7"/>
        <v>938.05</v>
      </c>
      <c r="CG6" s="77">
        <f t="shared" si="7"/>
        <v>224.88</v>
      </c>
      <c r="CH6" s="77">
        <f t="shared" si="7"/>
        <v>228.64</v>
      </c>
      <c r="CI6" s="77">
        <f t="shared" si="7"/>
        <v>193.59</v>
      </c>
      <c r="CJ6" s="77">
        <f t="shared" si="7"/>
        <v>194.42</v>
      </c>
      <c r="CK6" s="77">
        <f t="shared" si="7"/>
        <v>201.33</v>
      </c>
      <c r="CL6" s="69" t="str">
        <f>IF(CL7="","",IF(CL7="-","【-】","【"&amp;SUBSTITUTE(TEXT(CL7,"#,##0.00"),"-","△")&amp;"】"))</f>
        <v>【225.78】</v>
      </c>
      <c r="CM6" s="77">
        <f t="shared" ref="CM6:CV6" si="8">IF(CM7="",NA(),CM7)</f>
        <v>77.150000000000006</v>
      </c>
      <c r="CN6" s="77">
        <f t="shared" si="8"/>
        <v>71.239999999999995</v>
      </c>
      <c r="CO6" s="77">
        <f t="shared" si="8"/>
        <v>73.39</v>
      </c>
      <c r="CP6" s="77">
        <f t="shared" si="8"/>
        <v>66.400000000000006</v>
      </c>
      <c r="CQ6" s="77">
        <f t="shared" si="8"/>
        <v>75.27</v>
      </c>
      <c r="CR6" s="77">
        <f t="shared" si="8"/>
        <v>42.4</v>
      </c>
      <c r="CS6" s="77">
        <f t="shared" si="8"/>
        <v>42.28</v>
      </c>
      <c r="CT6" s="77">
        <f t="shared" si="8"/>
        <v>45.3</v>
      </c>
      <c r="CU6" s="77">
        <f t="shared" si="8"/>
        <v>45.6</v>
      </c>
      <c r="CV6" s="77">
        <f t="shared" si="8"/>
        <v>44.79</v>
      </c>
      <c r="CW6" s="69" t="str">
        <f>IF(CW7="","",IF(CW7="-","【-】","【"&amp;SUBSTITUTE(TEXT(CW7,"#,##0.00"),"-","△")&amp;"】"))</f>
        <v>【43.17】</v>
      </c>
      <c r="CX6" s="77">
        <f t="shared" ref="CX6:DG6" si="9">IF(CX7="",NA(),CX7)</f>
        <v>97.25</v>
      </c>
      <c r="CY6" s="77">
        <f t="shared" si="9"/>
        <v>97.23</v>
      </c>
      <c r="CZ6" s="77">
        <f t="shared" si="9"/>
        <v>97.28</v>
      </c>
      <c r="DA6" s="77">
        <f t="shared" si="9"/>
        <v>97.12</v>
      </c>
      <c r="DB6" s="77">
        <f t="shared" si="9"/>
        <v>97.36</v>
      </c>
      <c r="DC6" s="77">
        <f t="shared" si="9"/>
        <v>84.19</v>
      </c>
      <c r="DD6" s="77">
        <f t="shared" si="9"/>
        <v>84.34</v>
      </c>
      <c r="DE6" s="77">
        <f t="shared" si="9"/>
        <v>88.37</v>
      </c>
      <c r="DF6" s="77">
        <f t="shared" si="9"/>
        <v>88.66</v>
      </c>
      <c r="DG6" s="77">
        <f t="shared" si="9"/>
        <v>88.68</v>
      </c>
      <c r="DH6" s="69" t="str">
        <f>IF(DH7="","",IF(DH7="-","【-】","【"&amp;SUBSTITUTE(TEXT(DH7,"#,##0.00"),"-","△")&amp;"】"))</f>
        <v>【86.31】</v>
      </c>
      <c r="DI6" s="77">
        <f t="shared" ref="DI6:DR6" si="10">IF(DI7="",NA(),DI7)</f>
        <v>6.25</v>
      </c>
      <c r="DJ6" s="77">
        <f t="shared" si="10"/>
        <v>10.88</v>
      </c>
      <c r="DK6" s="77">
        <f t="shared" si="10"/>
        <v>15.5</v>
      </c>
      <c r="DL6" s="77">
        <f t="shared" si="10"/>
        <v>20.05</v>
      </c>
      <c r="DM6" s="77">
        <f t="shared" si="10"/>
        <v>24.12</v>
      </c>
      <c r="DN6" s="77">
        <f t="shared" si="10"/>
        <v>21.36</v>
      </c>
      <c r="DO6" s="77">
        <f t="shared" si="10"/>
        <v>22.79</v>
      </c>
      <c r="DP6" s="77">
        <f t="shared" si="10"/>
        <v>32.57</v>
      </c>
      <c r="DQ6" s="77">
        <f t="shared" si="10"/>
        <v>33.159999999999997</v>
      </c>
      <c r="DR6" s="77">
        <f t="shared" si="10"/>
        <v>34.590000000000003</v>
      </c>
      <c r="DS6" s="69" t="str">
        <f>IF(DS7="","",IF(DS7="-","【-】","【"&amp;SUBSTITUTE(TEXT(DS7,"#,##0.00"),"-","△")&amp;"】"))</f>
        <v>【30.82】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77">
        <f t="shared" si="11"/>
        <v>1.e-002</v>
      </c>
      <c r="DZ6" s="77">
        <f t="shared" si="11"/>
        <v>1.e-002</v>
      </c>
      <c r="EA6" s="77">
        <f t="shared" si="11"/>
        <v>4.e-002</v>
      </c>
      <c r="EB6" s="77">
        <f t="shared" si="11"/>
        <v>0.12</v>
      </c>
      <c r="EC6" s="77">
        <f t="shared" si="11"/>
        <v>0.1</v>
      </c>
      <c r="ED6" s="69" t="str">
        <f>IF(ED7="","",IF(ED7="-","【-】","【"&amp;SUBSTITUTE(TEXT(ED7,"#,##0.00"),"-","△")&amp;"】"))</f>
        <v>【0.06】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0.39</v>
      </c>
      <c r="EK6" s="77">
        <f t="shared" si="12"/>
        <v>0.1</v>
      </c>
      <c r="EL6" s="77">
        <f t="shared" si="12"/>
        <v>0.22</v>
      </c>
      <c r="EM6" s="77">
        <f t="shared" si="12"/>
        <v>0.17</v>
      </c>
      <c r="EN6" s="77">
        <f t="shared" si="12"/>
        <v>0.27</v>
      </c>
      <c r="EO6" s="69" t="str">
        <f>IF(EO7="","",IF(EO7="-","【-】","【"&amp;SUBSTITUTE(TEXT(EO7,"#,##0.00"),"-","△")&amp;"】"))</f>
        <v>【0.15】</v>
      </c>
    </row>
    <row r="7" spans="1:148" s="55" customFormat="1">
      <c r="A7" s="56"/>
      <c r="B7" s="62">
        <v>2024</v>
      </c>
      <c r="C7" s="62">
        <v>112097</v>
      </c>
      <c r="D7" s="62">
        <v>46</v>
      </c>
      <c r="E7" s="62">
        <v>17</v>
      </c>
      <c r="F7" s="62">
        <v>4</v>
      </c>
      <c r="G7" s="62">
        <v>0</v>
      </c>
      <c r="H7" s="62" t="s">
        <v>97</v>
      </c>
      <c r="I7" s="62" t="s">
        <v>98</v>
      </c>
      <c r="J7" s="62" t="s">
        <v>99</v>
      </c>
      <c r="K7" s="62" t="s">
        <v>13</v>
      </c>
      <c r="L7" s="62" t="s">
        <v>100</v>
      </c>
      <c r="M7" s="62" t="s">
        <v>101</v>
      </c>
      <c r="N7" s="70" t="s">
        <v>102</v>
      </c>
      <c r="O7" s="70">
        <v>93.45</v>
      </c>
      <c r="P7" s="70">
        <v>0.88</v>
      </c>
      <c r="Q7" s="70">
        <v>68.87</v>
      </c>
      <c r="R7" s="70">
        <v>2706</v>
      </c>
      <c r="S7" s="70">
        <v>77963</v>
      </c>
      <c r="T7" s="70">
        <v>193.05</v>
      </c>
      <c r="U7" s="70">
        <v>403.85</v>
      </c>
      <c r="V7" s="70">
        <v>681</v>
      </c>
      <c r="W7" s="70">
        <v>0.27</v>
      </c>
      <c r="X7" s="70">
        <v>2522.2199999999998</v>
      </c>
      <c r="Y7" s="70">
        <v>133.02000000000001</v>
      </c>
      <c r="Z7" s="70">
        <v>100</v>
      </c>
      <c r="AA7" s="70">
        <v>99.37</v>
      </c>
      <c r="AB7" s="70">
        <v>99.99</v>
      </c>
      <c r="AC7" s="70">
        <v>99.93</v>
      </c>
      <c r="AD7" s="70">
        <v>105.78</v>
      </c>
      <c r="AE7" s="70">
        <v>106.09</v>
      </c>
      <c r="AF7" s="70">
        <v>101.98</v>
      </c>
      <c r="AG7" s="70">
        <v>102.68</v>
      </c>
      <c r="AH7" s="70">
        <v>103.79</v>
      </c>
      <c r="AI7" s="70">
        <v>105.07</v>
      </c>
      <c r="AJ7" s="70">
        <v>0</v>
      </c>
      <c r="AK7" s="70">
        <v>0</v>
      </c>
      <c r="AL7" s="70">
        <v>2.89</v>
      </c>
      <c r="AM7" s="70">
        <v>5.e-002</v>
      </c>
      <c r="AN7" s="70">
        <v>0.59</v>
      </c>
      <c r="AO7" s="70">
        <v>63.96</v>
      </c>
      <c r="AP7" s="70">
        <v>69.42</v>
      </c>
      <c r="AQ7" s="70">
        <v>52.27</v>
      </c>
      <c r="AR7" s="70">
        <v>58.68</v>
      </c>
      <c r="AS7" s="70">
        <v>53.87</v>
      </c>
      <c r="AT7" s="70">
        <v>63.54</v>
      </c>
      <c r="AU7" s="70">
        <v>384.66</v>
      </c>
      <c r="AV7" s="70">
        <v>964.35</v>
      </c>
      <c r="AW7" s="70">
        <v>1882.54</v>
      </c>
      <c r="AX7" s="70">
        <v>1401.73</v>
      </c>
      <c r="AY7" s="70">
        <v>472.48</v>
      </c>
      <c r="AZ7" s="70">
        <v>44.24</v>
      </c>
      <c r="BA7" s="70">
        <v>43.07</v>
      </c>
      <c r="BB7" s="70">
        <v>41.51</v>
      </c>
      <c r="BC7" s="70">
        <v>45.01</v>
      </c>
      <c r="BD7" s="70">
        <v>46.37</v>
      </c>
      <c r="BE7" s="70">
        <v>50.9</v>
      </c>
      <c r="BF7" s="70">
        <v>280.11</v>
      </c>
      <c r="BG7" s="70">
        <v>156.27000000000001</v>
      </c>
      <c r="BH7" s="70">
        <v>120.96</v>
      </c>
      <c r="BI7" s="70">
        <v>89.64</v>
      </c>
      <c r="BJ7" s="70">
        <v>73.39</v>
      </c>
      <c r="BK7" s="70">
        <v>1258.43</v>
      </c>
      <c r="BL7" s="70">
        <v>1163.75</v>
      </c>
      <c r="BM7" s="70">
        <v>1160.22</v>
      </c>
      <c r="BN7" s="70">
        <v>1141.98</v>
      </c>
      <c r="BO7" s="70">
        <v>1062.58</v>
      </c>
      <c r="BP7" s="70">
        <v>1099.1500000000001</v>
      </c>
      <c r="BQ7" s="70">
        <v>36.15</v>
      </c>
      <c r="BR7" s="70">
        <v>31.25</v>
      </c>
      <c r="BS7" s="70">
        <v>30.47</v>
      </c>
      <c r="BT7" s="70">
        <v>26.55</v>
      </c>
      <c r="BU7" s="70">
        <v>14.88</v>
      </c>
      <c r="BV7" s="70">
        <v>73.36</v>
      </c>
      <c r="BW7" s="70">
        <v>72.599999999999994</v>
      </c>
      <c r="BX7" s="70">
        <v>81.81</v>
      </c>
      <c r="BY7" s="70">
        <v>82.27</v>
      </c>
      <c r="BZ7" s="70">
        <v>80.36</v>
      </c>
      <c r="CA7" s="70">
        <v>72.92</v>
      </c>
      <c r="CB7" s="70">
        <v>381.48</v>
      </c>
      <c r="CC7" s="70">
        <v>438.34</v>
      </c>
      <c r="CD7" s="70">
        <v>455.71</v>
      </c>
      <c r="CE7" s="70">
        <v>522.04999999999995</v>
      </c>
      <c r="CF7" s="70">
        <v>938.05</v>
      </c>
      <c r="CG7" s="70">
        <v>224.88</v>
      </c>
      <c r="CH7" s="70">
        <v>228.64</v>
      </c>
      <c r="CI7" s="70">
        <v>193.59</v>
      </c>
      <c r="CJ7" s="70">
        <v>194.42</v>
      </c>
      <c r="CK7" s="70">
        <v>201.33</v>
      </c>
      <c r="CL7" s="70">
        <v>225.78</v>
      </c>
      <c r="CM7" s="70">
        <v>77.150000000000006</v>
      </c>
      <c r="CN7" s="70">
        <v>71.239999999999995</v>
      </c>
      <c r="CO7" s="70">
        <v>73.39</v>
      </c>
      <c r="CP7" s="70">
        <v>66.400000000000006</v>
      </c>
      <c r="CQ7" s="70">
        <v>75.27</v>
      </c>
      <c r="CR7" s="70">
        <v>42.4</v>
      </c>
      <c r="CS7" s="70">
        <v>42.28</v>
      </c>
      <c r="CT7" s="70">
        <v>45.3</v>
      </c>
      <c r="CU7" s="70">
        <v>45.6</v>
      </c>
      <c r="CV7" s="70">
        <v>44.79</v>
      </c>
      <c r="CW7" s="70">
        <v>43.17</v>
      </c>
      <c r="CX7" s="70">
        <v>97.25</v>
      </c>
      <c r="CY7" s="70">
        <v>97.23</v>
      </c>
      <c r="CZ7" s="70">
        <v>97.28</v>
      </c>
      <c r="DA7" s="70">
        <v>97.12</v>
      </c>
      <c r="DB7" s="70">
        <v>97.36</v>
      </c>
      <c r="DC7" s="70">
        <v>84.19</v>
      </c>
      <c r="DD7" s="70">
        <v>84.34</v>
      </c>
      <c r="DE7" s="70">
        <v>88.37</v>
      </c>
      <c r="DF7" s="70">
        <v>88.66</v>
      </c>
      <c r="DG7" s="70">
        <v>88.68</v>
      </c>
      <c r="DH7" s="70">
        <v>86.31</v>
      </c>
      <c r="DI7" s="70">
        <v>6.25</v>
      </c>
      <c r="DJ7" s="70">
        <v>10.88</v>
      </c>
      <c r="DK7" s="70">
        <v>15.5</v>
      </c>
      <c r="DL7" s="70">
        <v>20.05</v>
      </c>
      <c r="DM7" s="70">
        <v>24.12</v>
      </c>
      <c r="DN7" s="70">
        <v>21.36</v>
      </c>
      <c r="DO7" s="70">
        <v>22.79</v>
      </c>
      <c r="DP7" s="70">
        <v>32.57</v>
      </c>
      <c r="DQ7" s="70">
        <v>33.159999999999997</v>
      </c>
      <c r="DR7" s="70">
        <v>34.590000000000003</v>
      </c>
      <c r="DS7" s="70">
        <v>30.82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1.e-002</v>
      </c>
      <c r="DZ7" s="70">
        <v>1.e-002</v>
      </c>
      <c r="EA7" s="70">
        <v>4.e-002</v>
      </c>
      <c r="EB7" s="70">
        <v>0.12</v>
      </c>
      <c r="EC7" s="70">
        <v>0.1</v>
      </c>
      <c r="ED7" s="70">
        <v>6.e-002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0.39</v>
      </c>
      <c r="EK7" s="70">
        <v>0.1</v>
      </c>
      <c r="EL7" s="70">
        <v>0.22</v>
      </c>
      <c r="EM7" s="70">
        <v>0.17</v>
      </c>
      <c r="EN7" s="70">
        <v>0.27</v>
      </c>
      <c r="EO7" s="70">
        <v>0.15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103</v>
      </c>
      <c r="C9" s="57" t="s">
        <v>104</v>
      </c>
      <c r="D9" s="57" t="s">
        <v>105</v>
      </c>
      <c r="E9" s="57" t="s">
        <v>106</v>
      </c>
      <c r="F9" s="57" t="s">
        <v>107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33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HC05906</cp:lastModifiedBy>
  <dcterms:created xsi:type="dcterms:W3CDTF">2025-12-23T06:10:05Z</dcterms:created>
  <dcterms:modified xsi:type="dcterms:W3CDTF">2026-02-05T01:13:05Z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2026-02-05T01:13:05Z</vt:filetime>
  </property>
</Properties>
</file>