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dlBmHE1hFl94MSLyHYWRsfbtSpu+LuSw89bqUjBJVbB0aYWWJhYPiwBSixzPhSGpIg7hGjwEne8rERmmS7wLA==" workbookSaltValue="hHS6zqi870wBy1XmU8pvd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<sst xmlns="http://schemas.openxmlformats.org/spreadsheetml/2006/main" xmlns:r="http://schemas.openxmlformats.org/officeDocument/2006/relationships" count="115" uniqueCount="115">
  <si>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</si>
  <si>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</si>
  <si>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</si>
  <si>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</si>
  <si>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</si>
  <si>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</si>
  <si>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</si>
  <si>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</si>
  <si>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</si>
  <si>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</si>
  <si>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</si>
  <si>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</si>
  <si>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</si>
  <si>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</si>
  <si>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</si>
  <si>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</si>
  <si>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</si>
  <si>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</si>
  <si>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</si>
  <si>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</si>
  <si>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</si>
  <si>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</si>
  <si>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</si>
  <si>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</si>
  <si>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</si>
  <si>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</si>
  <si>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</si>
  <si>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</si>
  <si>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</si>
  <si>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</si>
  <si>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</si>
  <si>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</si>
  <si>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</si>
  <si>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</si>
  <si>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</si>
  <si>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</si>
  <si>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</si>
  <si>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</si>
  <si>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</si>
  <si>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</si>
  <si>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</si>
  <si>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</si>
  <si>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</si>
  <si>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</si>
  <si>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</si>
  <si>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</si>
  <si>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</si>
  <si>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</si>
  <si>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</si>
  <si>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</si>
  <si>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</si>
  <si>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</si>
  <si>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</si>
  <si>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</si>
  <si>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</si>
  <si>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</si>
  <si>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</si>
  <si>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</si>
  <si>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</si>
  <si>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</si>
  <si>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</si>
  <si>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</si>
  <si>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</si>
  <si>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</si>
  <si>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</si>
  <si>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</si>
  <si>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</si>
  <si>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</si>
  <si>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</si>
  <si>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</si>
  <si>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</si>
  <si>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</si>
  <si>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</si>
  <si>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</si>
  <si>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</si>
  <si>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</si>
  <si>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</si>
  <si>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</si>
  <si>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</si>
  <si>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</si>
  <si>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</si>
  <si>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</si>
  <si>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</si>
  <si>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</si>
  <si>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</si>
  <si>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</si>
  <si>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</si>
  <si>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</si>
  <si>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</si>
  <si>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</si>
  <si>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</si>
  <si>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</si>
  <si>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</si>
  <si>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</si>
  <si>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</si>
  <si>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埼玉県　飯能市</t>
  </si>
  <si>
    <t>・昭和28年度から下水道事業に取り組んでいることから、下水道施設の老朽化が進んでいるが、現在も未普及対策の汚水管きょ整備を進めているため、管きょ更新が進んでおらず、管渠改善率が低い状況である。平成30年度にストックマネジメント計画を策定したことから、未普及対策とともに適正な維持管理に取り組んでいく。なお、管きょ更新については、状態把握を目的とした管きょ調査を行い、その結果に基づいた管きょ更新計画を策定する見込みである。</t>
  </si>
  <si>
    <t>法適用</t>
  </si>
  <si>
    <t>下水道事業</t>
  </si>
  <si>
    <t>公共下水道</t>
  </si>
  <si>
    <t>Bc1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</si>
  <si>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</si>
  <si>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</si>
  <si>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</si>
  <si>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</si>
  <si>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</si>
  <si>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</si>
  <si>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</si>
  <si>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</si>
  <si>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</si>
  <si>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</si>
  <si>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</si>
  <si>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</si>
  <si>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31年4月1日に公営企業会計に移行しており、令和元年度が企業会計移行初年度となっている。経常収支比率は、使用料改定を平成23年度、平成26年度の2回実施したことで100％を上回っており、経費回収率についても、100％を上回っている状況である。単独の処理場を有し、老朽化による修繕などの維持管理費の増加が今後予想されるが、経営の効率化を図り、営業費用上昇の抑制に努めていく。
・流動負債の多くを、建設改良費等の財源に充てるための企業債が占めているため、流動比率は類似団体平均に比べ低い状況となっている。企業債は、年度の元金償還額よりも低い数値での借入を基本とし、経営改善に取り組んでいる。今後も管渠の新設と更新状況を踏まえ、償還額と借入額を精査し、企業債残高の上昇を抑制していく。
・汚水処理原価は、維持管理費の増加などにより類似団体平均値と比較してやや高い状況である。維持管理費等の見直し、企業債借入額の抑制に努め、営業費用上昇の抑制に努めていく。
・施設利用率は、類似団体平均よりもやや高い状況である。最大稼働率など他の指標の推移も見ながら、今後の施設の効率性、運営体制、投資のあり方などを検討する必要がある。
・水洗化率は、類似団体平均よりもやや高い状況である。未接続世帯への働きかけや管きょ整備に併せた接続の働きかけなど、水洗化促進活動の効果が出ている。今後も未接続世帯や事業所等への水洗化促進活動に積極的に取り組み、水洗化率の向上を図っていく。</t>
    <rPh sb="112" eb="114">
      <t>ウワマワ</t>
    </rPh>
    <rPh sb="118" eb="120">
      <t>ジョウキョウ</t>
    </rPh>
    <rPh sb="300" eb="302">
      <t>カンキョ</t>
    </rPh>
    <rPh sb="354" eb="356">
      <t>イジ</t>
    </rPh>
    <rPh sb="356" eb="359">
      <t>カンリヒ</t>
    </rPh>
    <rPh sb="574" eb="576">
      <t>ソクシン</t>
    </rPh>
    <rPh sb="605" eb="607">
      <t>ソクシン</t>
    </rPh>
    <phoneticPr fontId="1"/>
  </si>
  <si>
    <r>
      <t xml:space="preserve">
・平成23年度、平成26年度の2度の使用料改定を実施したことで</t>
    </r>
    <r>
      <rPr>
        <sz val="9"/>
        <color theme="1"/>
        <rFont val="ＭＳ ゴシック"/>
      </rPr>
      <t>、経常収支比率、経費回収率は100％を上回っている。企業債残高対事業規模比率が平均を大きく上回っているため、適正な額での借入により、企業債残高の削減を図っていく必要がある。
・未普及対策を優先的に進めていくが、今後は、ストックマネジメント計画に基づき、計画的な更新と適正な維持管理に取り組んでいく。
・公営企業としての経済性を十分発揮するとともに、これまで以上に経営の合理化と経費の節減に努めていく。</t>
    </r>
  </si>
</sst>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0.12</c:v>
                </c:pt>
                <c:pt idx="3">
                  <c:v>8.e-002</c:v>
                </c:pt>
                <c:pt idx="4">
                  <c:v>0.24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65.709999999999994</c:v>
                </c:pt>
                <c:pt idx="3">
                  <c:v>67.459999999999994</c:v>
                </c:pt>
                <c:pt idx="4">
                  <c:v>62.11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57.04</c:v>
                </c:pt>
                <c:pt idx="3">
                  <c:v>60.78</c:v>
                </c:pt>
                <c:pt idx="4">
                  <c:v>59.96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95.03</c:v>
                </c:pt>
                <c:pt idx="3">
                  <c:v>95.44</c:v>
                </c:pt>
                <c:pt idx="4">
                  <c:v>95.54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93.73</c:v>
                </c:pt>
                <c:pt idx="3">
                  <c:v>94.17</c:v>
                </c:pt>
                <c:pt idx="4">
                  <c:v>94.27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109.04</c:v>
                </c:pt>
                <c:pt idx="3">
                  <c:v>109.58</c:v>
                </c:pt>
                <c:pt idx="4">
                  <c:v>106.91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106.32</c:v>
                </c:pt>
                <c:pt idx="3">
                  <c:v>106.67</c:v>
                </c:pt>
                <c:pt idx="4">
                  <c:v>106.9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3.88</c:v>
                </c:pt>
                <c:pt idx="3">
                  <c:v>7.38</c:v>
                </c:pt>
                <c:pt idx="4">
                  <c:v>10.76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21.22</c:v>
                </c:pt>
                <c:pt idx="3">
                  <c:v>23.25</c:v>
                </c:pt>
                <c:pt idx="4">
                  <c:v>25.2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9.89</c:v>
                </c:pt>
                <c:pt idx="3">
                  <c:v>11.31</c:v>
                </c:pt>
                <c:pt idx="4">
                  <c:v>15.26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0.83</c:v>
                </c:pt>
                <c:pt idx="3">
                  <c:v>1.06</c:v>
                </c:pt>
                <c:pt idx="4">
                  <c:v>2.02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1.35</c:v>
                </c:pt>
                <c:pt idx="3">
                  <c:v>3.68</c:v>
                </c:pt>
                <c:pt idx="4">
                  <c:v>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31.4</c:v>
                </c:pt>
                <c:pt idx="3">
                  <c:v>35.17</c:v>
                </c:pt>
                <c:pt idx="4">
                  <c:v>48.56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71.540000000000006</c:v>
                </c:pt>
                <c:pt idx="3">
                  <c:v>67.86</c:v>
                </c:pt>
                <c:pt idx="4">
                  <c:v>72.92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1021.5</c:v>
                </c:pt>
                <c:pt idx="3">
                  <c:v>986.97</c:v>
                </c:pt>
                <c:pt idx="4">
                  <c:v>965.46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653.69000000000005</c:v>
                </c:pt>
                <c:pt idx="3">
                  <c:v>709.4</c:v>
                </c:pt>
                <c:pt idx="4">
                  <c:v>734.47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99.21</c:v>
                </c:pt>
                <c:pt idx="3">
                  <c:v>106.37</c:v>
                </c:pt>
                <c:pt idx="4">
                  <c:v>105.43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88.05</c:v>
                </c:pt>
                <c:pt idx="3">
                  <c:v>91.14</c:v>
                </c:pt>
                <c:pt idx="4">
                  <c:v>90.69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148.9</c:v>
                </c:pt>
                <c:pt idx="3">
                  <c:v>137.32</c:v>
                </c:pt>
                <c:pt idx="4">
                  <c:v>138.77000000000001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141.15</c:v>
                </c:pt>
                <c:pt idx="3">
                  <c:v>136.86000000000001</c:v>
                </c:pt>
                <c:pt idx="4">
                  <c:v>138.52000000000001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55"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飯能市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0" t="str">
        <f>データ!$M$6</f>
        <v>非設置</v>
      </c>
      <c r="AE8" s="20"/>
      <c r="AF8" s="20"/>
      <c r="AG8" s="20"/>
      <c r="AH8" s="20"/>
      <c r="AI8" s="20"/>
      <c r="AJ8" s="20"/>
      <c r="AK8" s="3"/>
      <c r="AL8" s="21">
        <f>データ!S6</f>
        <v>78630</v>
      </c>
      <c r="AM8" s="21"/>
      <c r="AN8" s="21"/>
      <c r="AO8" s="21"/>
      <c r="AP8" s="21"/>
      <c r="AQ8" s="21"/>
      <c r="AR8" s="21"/>
      <c r="AS8" s="21"/>
      <c r="AT8" s="7">
        <f>データ!T6</f>
        <v>193.05</v>
      </c>
      <c r="AU8" s="7"/>
      <c r="AV8" s="7"/>
      <c r="AW8" s="7"/>
      <c r="AX8" s="7"/>
      <c r="AY8" s="7"/>
      <c r="AZ8" s="7"/>
      <c r="BA8" s="7"/>
      <c r="BB8" s="7">
        <f>データ!U6</f>
        <v>407.3</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69.760000000000005</v>
      </c>
      <c r="J10" s="7"/>
      <c r="K10" s="7"/>
      <c r="L10" s="7"/>
      <c r="M10" s="7"/>
      <c r="N10" s="7"/>
      <c r="O10" s="7"/>
      <c r="P10" s="7">
        <f>データ!P6</f>
        <v>70.75</v>
      </c>
      <c r="Q10" s="7"/>
      <c r="R10" s="7"/>
      <c r="S10" s="7"/>
      <c r="T10" s="7"/>
      <c r="U10" s="7"/>
      <c r="V10" s="7"/>
      <c r="W10" s="7">
        <f>データ!Q6</f>
        <v>88.17</v>
      </c>
      <c r="X10" s="7"/>
      <c r="Y10" s="7"/>
      <c r="Z10" s="7"/>
      <c r="AA10" s="7"/>
      <c r="AB10" s="7"/>
      <c r="AC10" s="7"/>
      <c r="AD10" s="21">
        <f>データ!R6</f>
        <v>2706</v>
      </c>
      <c r="AE10" s="21"/>
      <c r="AF10" s="21"/>
      <c r="AG10" s="21"/>
      <c r="AH10" s="21"/>
      <c r="AI10" s="21"/>
      <c r="AJ10" s="21"/>
      <c r="AK10" s="2"/>
      <c r="AL10" s="21">
        <f>データ!V6</f>
        <v>55532</v>
      </c>
      <c r="AM10" s="21"/>
      <c r="AN10" s="21"/>
      <c r="AO10" s="21"/>
      <c r="AP10" s="21"/>
      <c r="AQ10" s="21"/>
      <c r="AR10" s="21"/>
      <c r="AS10" s="21"/>
      <c r="AT10" s="7">
        <f>データ!W6</f>
        <v>10.54</v>
      </c>
      <c r="AU10" s="7"/>
      <c r="AV10" s="7"/>
      <c r="AW10" s="7"/>
      <c r="AX10" s="7"/>
      <c r="AY10" s="7"/>
      <c r="AZ10" s="7"/>
      <c r="BA10" s="7"/>
      <c r="BB10" s="7">
        <f>データ!X6</f>
        <v>5268.69</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96</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NnArPzpBOmjHtLHGdV7qDylvW9z3P2ACGtm3GvHwoT7VYSRoXZ+SkPTTBsOo7+OMjZYgDnJu6L70PG1wGjVHg==" saltValue="9m/aMdP1HPF/Trprp+jV5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112097</v>
      </c>
      <c r="D6" s="61">
        <f t="shared" si="1"/>
        <v>46</v>
      </c>
      <c r="E6" s="61">
        <f t="shared" si="1"/>
        <v>17</v>
      </c>
      <c r="F6" s="61">
        <f t="shared" si="1"/>
        <v>1</v>
      </c>
      <c r="G6" s="61">
        <f t="shared" si="1"/>
        <v>0</v>
      </c>
      <c r="H6" s="61" t="str">
        <f t="shared" si="1"/>
        <v>埼玉県　飯能市</v>
      </c>
      <c r="I6" s="61" t="str">
        <f t="shared" si="1"/>
        <v>法適用</v>
      </c>
      <c r="J6" s="61" t="str">
        <f t="shared" si="1"/>
        <v>下水道事業</v>
      </c>
      <c r="K6" s="61" t="str">
        <f t="shared" si="1"/>
        <v>公共下水道</v>
      </c>
      <c r="L6" s="61" t="str">
        <f t="shared" si="1"/>
        <v>Bc1</v>
      </c>
      <c r="M6" s="61" t="str">
        <f t="shared" si="1"/>
        <v>非設置</v>
      </c>
      <c r="N6" s="70" t="str">
        <f t="shared" si="1"/>
        <v>-</v>
      </c>
      <c r="O6" s="70">
        <f t="shared" si="1"/>
        <v>69.760000000000005</v>
      </c>
      <c r="P6" s="70">
        <f t="shared" si="1"/>
        <v>70.75</v>
      </c>
      <c r="Q6" s="70">
        <f t="shared" si="1"/>
        <v>88.17</v>
      </c>
      <c r="R6" s="70">
        <f t="shared" si="1"/>
        <v>2706</v>
      </c>
      <c r="S6" s="70">
        <f t="shared" si="1"/>
        <v>78630</v>
      </c>
      <c r="T6" s="70">
        <f t="shared" si="1"/>
        <v>193.05</v>
      </c>
      <c r="U6" s="70">
        <f t="shared" si="1"/>
        <v>407.3</v>
      </c>
      <c r="V6" s="70">
        <f t="shared" si="1"/>
        <v>55532</v>
      </c>
      <c r="W6" s="70">
        <f t="shared" si="1"/>
        <v>10.54</v>
      </c>
      <c r="X6" s="70">
        <f t="shared" si="1"/>
        <v>5268.69</v>
      </c>
      <c r="Y6" s="78" t="str">
        <f t="shared" ref="Y6:AH6" si="2">IF(Y7="",NA(),Y7)</f>
        <v>-</v>
      </c>
      <c r="Z6" s="78" t="str">
        <f t="shared" si="2"/>
        <v>-</v>
      </c>
      <c r="AA6" s="78">
        <f t="shared" si="2"/>
        <v>109.04</v>
      </c>
      <c r="AB6" s="78">
        <f t="shared" si="2"/>
        <v>109.58</v>
      </c>
      <c r="AC6" s="78">
        <f t="shared" si="2"/>
        <v>106.91</v>
      </c>
      <c r="AD6" s="78" t="str">
        <f t="shared" si="2"/>
        <v>-</v>
      </c>
      <c r="AE6" s="78" t="str">
        <f t="shared" si="2"/>
        <v>-</v>
      </c>
      <c r="AF6" s="78">
        <f t="shared" si="2"/>
        <v>106.32</v>
      </c>
      <c r="AG6" s="78">
        <f t="shared" si="2"/>
        <v>106.67</v>
      </c>
      <c r="AH6" s="78">
        <f t="shared" si="2"/>
        <v>106.9</v>
      </c>
      <c r="AI6" s="70" t="str">
        <f>IF(AI7="","",IF(AI7="-","【-】","【"&amp;SUBSTITUTE(TEXT(AI7,"#,##0.00"),"-","△")&amp;"】"))</f>
        <v>【107.02】</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1.35</v>
      </c>
      <c r="AR6" s="78">
        <f t="shared" si="3"/>
        <v>3.68</v>
      </c>
      <c r="AS6" s="78">
        <f t="shared" si="3"/>
        <v>5.3</v>
      </c>
      <c r="AT6" s="70" t="str">
        <f>IF(AT7="","",IF(AT7="-","【-】","【"&amp;SUBSTITUTE(TEXT(AT7,"#,##0.00"),"-","△")&amp;"】"))</f>
        <v>【3.09】</v>
      </c>
      <c r="AU6" s="78" t="str">
        <f t="shared" ref="AU6:BD6" si="4">IF(AU7="",NA(),AU7)</f>
        <v>-</v>
      </c>
      <c r="AV6" s="78" t="str">
        <f t="shared" si="4"/>
        <v>-</v>
      </c>
      <c r="AW6" s="78">
        <f t="shared" si="4"/>
        <v>31.4</v>
      </c>
      <c r="AX6" s="78">
        <f t="shared" si="4"/>
        <v>35.17</v>
      </c>
      <c r="AY6" s="78">
        <f t="shared" si="4"/>
        <v>48.56</v>
      </c>
      <c r="AZ6" s="78" t="str">
        <f t="shared" si="4"/>
        <v>-</v>
      </c>
      <c r="BA6" s="78" t="str">
        <f t="shared" si="4"/>
        <v>-</v>
      </c>
      <c r="BB6" s="78">
        <f t="shared" si="4"/>
        <v>71.540000000000006</v>
      </c>
      <c r="BC6" s="78">
        <f t="shared" si="4"/>
        <v>67.86</v>
      </c>
      <c r="BD6" s="78">
        <f t="shared" si="4"/>
        <v>72.92</v>
      </c>
      <c r="BE6" s="70" t="str">
        <f>IF(BE7="","",IF(BE7="-","【-】","【"&amp;SUBSTITUTE(TEXT(BE7,"#,##0.00"),"-","△")&amp;"】"))</f>
        <v>【71.39】</v>
      </c>
      <c r="BF6" s="78" t="str">
        <f t="shared" ref="BF6:BO6" si="5">IF(BF7="",NA(),BF7)</f>
        <v>-</v>
      </c>
      <c r="BG6" s="78" t="str">
        <f t="shared" si="5"/>
        <v>-</v>
      </c>
      <c r="BH6" s="78">
        <f t="shared" si="5"/>
        <v>1021.5</v>
      </c>
      <c r="BI6" s="78">
        <f t="shared" si="5"/>
        <v>986.97</v>
      </c>
      <c r="BJ6" s="78">
        <f t="shared" si="5"/>
        <v>965.46</v>
      </c>
      <c r="BK6" s="78" t="str">
        <f t="shared" si="5"/>
        <v>-</v>
      </c>
      <c r="BL6" s="78" t="str">
        <f t="shared" si="5"/>
        <v>-</v>
      </c>
      <c r="BM6" s="78">
        <f t="shared" si="5"/>
        <v>653.69000000000005</v>
      </c>
      <c r="BN6" s="78">
        <f t="shared" si="5"/>
        <v>709.4</v>
      </c>
      <c r="BO6" s="78">
        <f t="shared" si="5"/>
        <v>734.47</v>
      </c>
      <c r="BP6" s="70" t="str">
        <f>IF(BP7="","",IF(BP7="-","【-】","【"&amp;SUBSTITUTE(TEXT(BP7,"#,##0.00"),"-","△")&amp;"】"))</f>
        <v>【669.11】</v>
      </c>
      <c r="BQ6" s="78" t="str">
        <f t="shared" ref="BQ6:BZ6" si="6">IF(BQ7="",NA(),BQ7)</f>
        <v>-</v>
      </c>
      <c r="BR6" s="78" t="str">
        <f t="shared" si="6"/>
        <v>-</v>
      </c>
      <c r="BS6" s="78">
        <f t="shared" si="6"/>
        <v>99.21</v>
      </c>
      <c r="BT6" s="78">
        <f t="shared" si="6"/>
        <v>106.37</v>
      </c>
      <c r="BU6" s="78">
        <f t="shared" si="6"/>
        <v>105.43</v>
      </c>
      <c r="BV6" s="78" t="str">
        <f t="shared" si="6"/>
        <v>-</v>
      </c>
      <c r="BW6" s="78" t="str">
        <f t="shared" si="6"/>
        <v>-</v>
      </c>
      <c r="BX6" s="78">
        <f t="shared" si="6"/>
        <v>88.05</v>
      </c>
      <c r="BY6" s="78">
        <f t="shared" si="6"/>
        <v>91.14</v>
      </c>
      <c r="BZ6" s="78">
        <f t="shared" si="6"/>
        <v>90.69</v>
      </c>
      <c r="CA6" s="70" t="str">
        <f>IF(CA7="","",IF(CA7="-","【-】","【"&amp;SUBSTITUTE(TEXT(CA7,"#,##0.00"),"-","△")&amp;"】"))</f>
        <v>【99.73】</v>
      </c>
      <c r="CB6" s="78" t="str">
        <f t="shared" ref="CB6:CK6" si="7">IF(CB7="",NA(),CB7)</f>
        <v>-</v>
      </c>
      <c r="CC6" s="78" t="str">
        <f t="shared" si="7"/>
        <v>-</v>
      </c>
      <c r="CD6" s="78">
        <f t="shared" si="7"/>
        <v>148.9</v>
      </c>
      <c r="CE6" s="78">
        <f t="shared" si="7"/>
        <v>137.32</v>
      </c>
      <c r="CF6" s="78">
        <f t="shared" si="7"/>
        <v>138.77000000000001</v>
      </c>
      <c r="CG6" s="78" t="str">
        <f t="shared" si="7"/>
        <v>-</v>
      </c>
      <c r="CH6" s="78" t="str">
        <f t="shared" si="7"/>
        <v>-</v>
      </c>
      <c r="CI6" s="78">
        <f t="shared" si="7"/>
        <v>141.15</v>
      </c>
      <c r="CJ6" s="78">
        <f t="shared" si="7"/>
        <v>136.86000000000001</v>
      </c>
      <c r="CK6" s="78">
        <f t="shared" si="7"/>
        <v>138.52000000000001</v>
      </c>
      <c r="CL6" s="70" t="str">
        <f>IF(CL7="","",IF(CL7="-","【-】","【"&amp;SUBSTITUTE(TEXT(CL7,"#,##0.00"),"-","△")&amp;"】"))</f>
        <v>【134.98】</v>
      </c>
      <c r="CM6" s="78" t="str">
        <f t="shared" ref="CM6:CV6" si="8">IF(CM7="",NA(),CM7)</f>
        <v>-</v>
      </c>
      <c r="CN6" s="78" t="str">
        <f t="shared" si="8"/>
        <v>-</v>
      </c>
      <c r="CO6" s="78">
        <f t="shared" si="8"/>
        <v>65.709999999999994</v>
      </c>
      <c r="CP6" s="78">
        <f t="shared" si="8"/>
        <v>67.459999999999994</v>
      </c>
      <c r="CQ6" s="78">
        <f t="shared" si="8"/>
        <v>62.11</v>
      </c>
      <c r="CR6" s="78" t="str">
        <f t="shared" si="8"/>
        <v>-</v>
      </c>
      <c r="CS6" s="78" t="str">
        <f t="shared" si="8"/>
        <v>-</v>
      </c>
      <c r="CT6" s="78">
        <f t="shared" si="8"/>
        <v>57.04</v>
      </c>
      <c r="CU6" s="78">
        <f t="shared" si="8"/>
        <v>60.78</v>
      </c>
      <c r="CV6" s="78">
        <f t="shared" si="8"/>
        <v>59.96</v>
      </c>
      <c r="CW6" s="70" t="str">
        <f>IF(CW7="","",IF(CW7="-","【-】","【"&amp;SUBSTITUTE(TEXT(CW7,"#,##0.00"),"-","△")&amp;"】"))</f>
        <v>【59.99】</v>
      </c>
      <c r="CX6" s="78" t="str">
        <f t="shared" ref="CX6:DG6" si="9">IF(CX7="",NA(),CX7)</f>
        <v>-</v>
      </c>
      <c r="CY6" s="78" t="str">
        <f t="shared" si="9"/>
        <v>-</v>
      </c>
      <c r="CZ6" s="78">
        <f t="shared" si="9"/>
        <v>95.03</v>
      </c>
      <c r="DA6" s="78">
        <f t="shared" si="9"/>
        <v>95.44</v>
      </c>
      <c r="DB6" s="78">
        <f t="shared" si="9"/>
        <v>95.54</v>
      </c>
      <c r="DC6" s="78" t="str">
        <f t="shared" si="9"/>
        <v>-</v>
      </c>
      <c r="DD6" s="78" t="str">
        <f t="shared" si="9"/>
        <v>-</v>
      </c>
      <c r="DE6" s="78">
        <f t="shared" si="9"/>
        <v>93.73</v>
      </c>
      <c r="DF6" s="78">
        <f t="shared" si="9"/>
        <v>94.17</v>
      </c>
      <c r="DG6" s="78">
        <f t="shared" si="9"/>
        <v>94.27</v>
      </c>
      <c r="DH6" s="70" t="str">
        <f>IF(DH7="","",IF(DH7="-","【-】","【"&amp;SUBSTITUTE(TEXT(DH7,"#,##0.00"),"-","△")&amp;"】"))</f>
        <v>【95.72】</v>
      </c>
      <c r="DI6" s="78" t="str">
        <f t="shared" ref="DI6:DR6" si="10">IF(DI7="",NA(),DI7)</f>
        <v>-</v>
      </c>
      <c r="DJ6" s="78" t="str">
        <f t="shared" si="10"/>
        <v>-</v>
      </c>
      <c r="DK6" s="78">
        <f t="shared" si="10"/>
        <v>3.88</v>
      </c>
      <c r="DL6" s="78">
        <f t="shared" si="10"/>
        <v>7.38</v>
      </c>
      <c r="DM6" s="78">
        <f t="shared" si="10"/>
        <v>10.76</v>
      </c>
      <c r="DN6" s="78" t="str">
        <f t="shared" si="10"/>
        <v>-</v>
      </c>
      <c r="DO6" s="78" t="str">
        <f t="shared" si="10"/>
        <v>-</v>
      </c>
      <c r="DP6" s="78">
        <f t="shared" si="10"/>
        <v>21.22</v>
      </c>
      <c r="DQ6" s="78">
        <f t="shared" si="10"/>
        <v>23.25</v>
      </c>
      <c r="DR6" s="78">
        <f t="shared" si="10"/>
        <v>25.2</v>
      </c>
      <c r="DS6" s="70" t="str">
        <f>IF(DS7="","",IF(DS7="-","【-】","【"&amp;SUBSTITUTE(TEXT(DS7,"#,##0.00"),"-","△")&amp;"】"))</f>
        <v>【38.17】</v>
      </c>
      <c r="DT6" s="78" t="str">
        <f t="shared" ref="DT6:EC6" si="11">IF(DT7="",NA(),DT7)</f>
        <v>-</v>
      </c>
      <c r="DU6" s="78" t="str">
        <f t="shared" si="11"/>
        <v>-</v>
      </c>
      <c r="DV6" s="78">
        <f t="shared" si="11"/>
        <v>9.89</v>
      </c>
      <c r="DW6" s="78">
        <f t="shared" si="11"/>
        <v>11.31</v>
      </c>
      <c r="DX6" s="78">
        <f t="shared" si="11"/>
        <v>15.26</v>
      </c>
      <c r="DY6" s="78" t="str">
        <f t="shared" si="11"/>
        <v>-</v>
      </c>
      <c r="DZ6" s="78" t="str">
        <f t="shared" si="11"/>
        <v>-</v>
      </c>
      <c r="EA6" s="78">
        <f t="shared" si="11"/>
        <v>0.83</v>
      </c>
      <c r="EB6" s="78">
        <f t="shared" si="11"/>
        <v>1.06</v>
      </c>
      <c r="EC6" s="78">
        <f t="shared" si="11"/>
        <v>2.02</v>
      </c>
      <c r="ED6" s="70" t="str">
        <f>IF(ED7="","",IF(ED7="-","【-】","【"&amp;SUBSTITUTE(TEXT(ED7,"#,##0.00"),"-","△")&amp;"】"))</f>
        <v>【6.54】</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0.12</v>
      </c>
      <c r="EM6" s="78">
        <f t="shared" si="12"/>
        <v>8.e-002</v>
      </c>
      <c r="EN6" s="78">
        <f t="shared" si="12"/>
        <v>0.24</v>
      </c>
      <c r="EO6" s="70" t="str">
        <f>IF(EO7="","",IF(EO7="-","【-】","【"&amp;SUBSTITUTE(TEXT(EO7,"#,##0.00"),"-","△")&amp;"】"))</f>
        <v>【0.24】</v>
      </c>
    </row>
    <row r="7" spans="1:148" s="55" customFormat="1">
      <c r="A7" s="56"/>
      <c r="B7" s="62">
        <v>2021</v>
      </c>
      <c r="C7" s="62">
        <v>112097</v>
      </c>
      <c r="D7" s="62">
        <v>46</v>
      </c>
      <c r="E7" s="62">
        <v>17</v>
      </c>
      <c r="F7" s="62">
        <v>1</v>
      </c>
      <c r="G7" s="62">
        <v>0</v>
      </c>
      <c r="H7" s="62" t="s">
        <v>95</v>
      </c>
      <c r="I7" s="62" t="s">
        <v>97</v>
      </c>
      <c r="J7" s="62" t="s">
        <v>98</v>
      </c>
      <c r="K7" s="62" t="s">
        <v>99</v>
      </c>
      <c r="L7" s="62" t="s">
        <v>100</v>
      </c>
      <c r="M7" s="62" t="s">
        <v>101</v>
      </c>
      <c r="N7" s="71" t="s">
        <v>102</v>
      </c>
      <c r="O7" s="71">
        <v>69.760000000000005</v>
      </c>
      <c r="P7" s="71">
        <v>70.75</v>
      </c>
      <c r="Q7" s="71">
        <v>88.17</v>
      </c>
      <c r="R7" s="71">
        <v>2706</v>
      </c>
      <c r="S7" s="71">
        <v>78630</v>
      </c>
      <c r="T7" s="71">
        <v>193.05</v>
      </c>
      <c r="U7" s="71">
        <v>407.3</v>
      </c>
      <c r="V7" s="71">
        <v>55532</v>
      </c>
      <c r="W7" s="71">
        <v>10.54</v>
      </c>
      <c r="X7" s="71">
        <v>5268.69</v>
      </c>
      <c r="Y7" s="71" t="s">
        <v>102</v>
      </c>
      <c r="Z7" s="71" t="s">
        <v>102</v>
      </c>
      <c r="AA7" s="71">
        <v>109.04</v>
      </c>
      <c r="AB7" s="71">
        <v>109.58</v>
      </c>
      <c r="AC7" s="71">
        <v>106.91</v>
      </c>
      <c r="AD7" s="71" t="s">
        <v>102</v>
      </c>
      <c r="AE7" s="71" t="s">
        <v>102</v>
      </c>
      <c r="AF7" s="71">
        <v>106.32</v>
      </c>
      <c r="AG7" s="71">
        <v>106.67</v>
      </c>
      <c r="AH7" s="71">
        <v>106.9</v>
      </c>
      <c r="AI7" s="71">
        <v>107.02</v>
      </c>
      <c r="AJ7" s="71" t="s">
        <v>102</v>
      </c>
      <c r="AK7" s="71" t="s">
        <v>102</v>
      </c>
      <c r="AL7" s="71">
        <v>0</v>
      </c>
      <c r="AM7" s="71">
        <v>0</v>
      </c>
      <c r="AN7" s="71">
        <v>0</v>
      </c>
      <c r="AO7" s="71" t="s">
        <v>102</v>
      </c>
      <c r="AP7" s="71" t="s">
        <v>102</v>
      </c>
      <c r="AQ7" s="71">
        <v>1.35</v>
      </c>
      <c r="AR7" s="71">
        <v>3.68</v>
      </c>
      <c r="AS7" s="71">
        <v>5.3</v>
      </c>
      <c r="AT7" s="71">
        <v>3.09</v>
      </c>
      <c r="AU7" s="71" t="s">
        <v>102</v>
      </c>
      <c r="AV7" s="71" t="s">
        <v>102</v>
      </c>
      <c r="AW7" s="71">
        <v>31.4</v>
      </c>
      <c r="AX7" s="71">
        <v>35.17</v>
      </c>
      <c r="AY7" s="71">
        <v>48.56</v>
      </c>
      <c r="AZ7" s="71" t="s">
        <v>102</v>
      </c>
      <c r="BA7" s="71" t="s">
        <v>102</v>
      </c>
      <c r="BB7" s="71">
        <v>71.540000000000006</v>
      </c>
      <c r="BC7" s="71">
        <v>67.86</v>
      </c>
      <c r="BD7" s="71">
        <v>72.92</v>
      </c>
      <c r="BE7" s="71">
        <v>71.39</v>
      </c>
      <c r="BF7" s="71" t="s">
        <v>102</v>
      </c>
      <c r="BG7" s="71" t="s">
        <v>102</v>
      </c>
      <c r="BH7" s="71">
        <v>1021.5</v>
      </c>
      <c r="BI7" s="71">
        <v>986.97</v>
      </c>
      <c r="BJ7" s="71">
        <v>965.46</v>
      </c>
      <c r="BK7" s="71" t="s">
        <v>102</v>
      </c>
      <c r="BL7" s="71" t="s">
        <v>102</v>
      </c>
      <c r="BM7" s="71">
        <v>653.69000000000005</v>
      </c>
      <c r="BN7" s="71">
        <v>709.4</v>
      </c>
      <c r="BO7" s="71">
        <v>734.47</v>
      </c>
      <c r="BP7" s="71">
        <v>669.11</v>
      </c>
      <c r="BQ7" s="71" t="s">
        <v>102</v>
      </c>
      <c r="BR7" s="71" t="s">
        <v>102</v>
      </c>
      <c r="BS7" s="71">
        <v>99.21</v>
      </c>
      <c r="BT7" s="71">
        <v>106.37</v>
      </c>
      <c r="BU7" s="71">
        <v>105.43</v>
      </c>
      <c r="BV7" s="71" t="s">
        <v>102</v>
      </c>
      <c r="BW7" s="71" t="s">
        <v>102</v>
      </c>
      <c r="BX7" s="71">
        <v>88.05</v>
      </c>
      <c r="BY7" s="71">
        <v>91.14</v>
      </c>
      <c r="BZ7" s="71">
        <v>90.69</v>
      </c>
      <c r="CA7" s="71">
        <v>99.73</v>
      </c>
      <c r="CB7" s="71" t="s">
        <v>102</v>
      </c>
      <c r="CC7" s="71" t="s">
        <v>102</v>
      </c>
      <c r="CD7" s="71">
        <v>148.9</v>
      </c>
      <c r="CE7" s="71">
        <v>137.32</v>
      </c>
      <c r="CF7" s="71">
        <v>138.77000000000001</v>
      </c>
      <c r="CG7" s="71" t="s">
        <v>102</v>
      </c>
      <c r="CH7" s="71" t="s">
        <v>102</v>
      </c>
      <c r="CI7" s="71">
        <v>141.15</v>
      </c>
      <c r="CJ7" s="71">
        <v>136.86000000000001</v>
      </c>
      <c r="CK7" s="71">
        <v>138.52000000000001</v>
      </c>
      <c r="CL7" s="71">
        <v>134.97999999999999</v>
      </c>
      <c r="CM7" s="71" t="s">
        <v>102</v>
      </c>
      <c r="CN7" s="71" t="s">
        <v>102</v>
      </c>
      <c r="CO7" s="71">
        <v>65.709999999999994</v>
      </c>
      <c r="CP7" s="71">
        <v>67.459999999999994</v>
      </c>
      <c r="CQ7" s="71">
        <v>62.11</v>
      </c>
      <c r="CR7" s="71" t="s">
        <v>102</v>
      </c>
      <c r="CS7" s="71" t="s">
        <v>102</v>
      </c>
      <c r="CT7" s="71">
        <v>57.04</v>
      </c>
      <c r="CU7" s="71">
        <v>60.78</v>
      </c>
      <c r="CV7" s="71">
        <v>59.96</v>
      </c>
      <c r="CW7" s="71">
        <v>59.99</v>
      </c>
      <c r="CX7" s="71" t="s">
        <v>102</v>
      </c>
      <c r="CY7" s="71" t="s">
        <v>102</v>
      </c>
      <c r="CZ7" s="71">
        <v>95.03</v>
      </c>
      <c r="DA7" s="71">
        <v>95.44</v>
      </c>
      <c r="DB7" s="71">
        <v>95.54</v>
      </c>
      <c r="DC7" s="71" t="s">
        <v>102</v>
      </c>
      <c r="DD7" s="71" t="s">
        <v>102</v>
      </c>
      <c r="DE7" s="71">
        <v>93.73</v>
      </c>
      <c r="DF7" s="71">
        <v>94.17</v>
      </c>
      <c r="DG7" s="71">
        <v>94.27</v>
      </c>
      <c r="DH7" s="71">
        <v>95.72</v>
      </c>
      <c r="DI7" s="71" t="s">
        <v>102</v>
      </c>
      <c r="DJ7" s="71" t="s">
        <v>102</v>
      </c>
      <c r="DK7" s="71">
        <v>3.88</v>
      </c>
      <c r="DL7" s="71">
        <v>7.38</v>
      </c>
      <c r="DM7" s="71">
        <v>10.76</v>
      </c>
      <c r="DN7" s="71" t="s">
        <v>102</v>
      </c>
      <c r="DO7" s="71" t="s">
        <v>102</v>
      </c>
      <c r="DP7" s="71">
        <v>21.22</v>
      </c>
      <c r="DQ7" s="71">
        <v>23.25</v>
      </c>
      <c r="DR7" s="71">
        <v>25.2</v>
      </c>
      <c r="DS7" s="71">
        <v>38.17</v>
      </c>
      <c r="DT7" s="71" t="s">
        <v>102</v>
      </c>
      <c r="DU7" s="71" t="s">
        <v>102</v>
      </c>
      <c r="DV7" s="71">
        <v>9.89</v>
      </c>
      <c r="DW7" s="71">
        <v>11.31</v>
      </c>
      <c r="DX7" s="71">
        <v>15.26</v>
      </c>
      <c r="DY7" s="71" t="s">
        <v>102</v>
      </c>
      <c r="DZ7" s="71" t="s">
        <v>102</v>
      </c>
      <c r="EA7" s="71">
        <v>0.83</v>
      </c>
      <c r="EB7" s="71">
        <v>1.06</v>
      </c>
      <c r="EC7" s="71">
        <v>2.02</v>
      </c>
      <c r="ED7" s="71">
        <v>6.54</v>
      </c>
      <c r="EE7" s="71" t="s">
        <v>102</v>
      </c>
      <c r="EF7" s="71" t="s">
        <v>102</v>
      </c>
      <c r="EG7" s="71">
        <v>0</v>
      </c>
      <c r="EH7" s="71">
        <v>0</v>
      </c>
      <c r="EI7" s="71">
        <v>0</v>
      </c>
      <c r="EJ7" s="71" t="s">
        <v>102</v>
      </c>
      <c r="EK7" s="71" t="s">
        <v>102</v>
      </c>
      <c r="EL7" s="71">
        <v>0.12</v>
      </c>
      <c r="EM7" s="71">
        <v>8.e-002</v>
      </c>
      <c r="EN7" s="71">
        <v>0.24</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HC30110</cp:lastModifiedBy>
  <dcterms:created xsi:type="dcterms:W3CDTF">2023-01-12T23:28:12Z</dcterms:created>
  <dcterms:modified xsi:type="dcterms:W3CDTF">2023-01-24T05:17:38Z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2023-01-24T05:17:38Z</vt:filetime>
  </property>
</Properties>
</file>