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21+oOQlYS9l+wr1PQ7t4yQKFEtbWazmzs6akpgtEz734lnkosmmV3iwf0HunXHSqD6bHxOgfDZ5obajMlLnGFw==" workbookSaltValue="iZe9RLksVd7+I+lkCfKYb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<sst xmlns="http://schemas.openxmlformats.org/spreadsheetml/2006/main" xmlns:r="http://schemas.openxmlformats.org/officeDocument/2006/relationships" count="115" uniqueCount="115">
  <si>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</si>
  <si>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</si>
  <si>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</si>
  <si>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</si>
  <si>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</si>
  <si>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</si>
  <si>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</si>
  <si>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</si>
  <si>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</si>
  <si>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</si>
  <si>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</si>
  <si>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</si>
  <si>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</si>
  <si>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</si>
  <si>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</si>
  <si>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</si>
  <si>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</si>
  <si>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</si>
  <si>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</si>
  <si>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</si>
  <si>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</si>
  <si>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</si>
  <si>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</si>
  <si>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</si>
  <si>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</si>
  <si>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</si>
  <si>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</si>
  <si>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</si>
  <si>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</si>
  <si>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</si>
  <si>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</si>
  <si>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</si>
  <si>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</si>
  <si>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</si>
  <si>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</si>
  <si>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</si>
  <si>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</si>
  <si>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</si>
  <si>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</si>
  <si>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</si>
  <si>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</si>
  <si>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</si>
  <si>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</si>
  <si>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</si>
  <si>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</si>
  <si>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</si>
  <si>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</si>
  <si>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</si>
  <si>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</si>
  <si>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</si>
  <si>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</si>
  <si>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</si>
  <si>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</si>
  <si>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</si>
  <si>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</si>
  <si>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</si>
  <si>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</si>
  <si>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</si>
  <si>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</si>
  <si>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</si>
  <si>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</si>
  <si>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</si>
  <si>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</si>
  <si>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</si>
  <si>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</si>
  <si>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</si>
  <si>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</si>
  <si>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</si>
  <si>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</si>
  <si>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</si>
  <si>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</si>
  <si>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</si>
  <si>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</si>
  <si>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</si>
  <si>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</si>
  <si>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</si>
  <si>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</si>
  <si>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</si>
  <si>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</si>
  <si>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</si>
  <si>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</si>
  <si>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</si>
  <si>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</si>
  <si>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</si>
  <si>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</si>
  <si>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</si>
  <si>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</si>
  <si>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</si>
  <si>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</si>
  <si>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</si>
  <si>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</si>
  <si>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</si>
  <si>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</si>
  <si>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</si>
  <si>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</si>
  <si>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飯能市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</si>
  <si>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</si>
  <si>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</si>
  <si>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</si>
  <si>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</si>
  <si>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</si>
  <si>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</si>
  <si>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</si>
  <si>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</si>
  <si>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</si>
  <si>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</si>
  <si>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</si>
  <si>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</si>
  <si>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</si>
  <si>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</si>
  <si>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</si>
  <si>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</si>
  <si>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市は事業開始から７０年以上が経過し、単独の処理場を有していることから、老朽化した施設の更新や維持管理に要する費用の大幅な増加は避けられない状況となっている。一方、人口減少や節水技術の向上により使用料収入は減収することが予想され、収入と支出の両面から厳しい状況になると見込まれる。
将来の事業継続に向けて、経営の効率化を図り、経費削減に努めるとともに、適正な使用料収入を確保し、経営基盤の強化を図る必要がある。また、未普及対策を進めながら、ストックマネジメント計画に基づき、計画的な更新と適正な維持管理に取り組んでいく。</t>
  </si>
  <si>
    <t xml:space="preserve">①経常収支比率
100％を上回っているが、分岐点付近を推移しており、類似団体平均を下回った。本市は単独の処理場を有しており、下水道施設の老朽化への対応が急務となっていることから、今後は費用の大幅な増加が予想される。
③流動比率
流動負債の多くを建設改良費等の財源に充てるための企業債が占めており、類似団体平均に比べ低い状況となっている。今後の管渠の新設と更新状況を踏まえ、企業債は増加する見込みである。
④企業債残高対事業規模比率
類似団体平均を上回っている。事業規模にあった額での借入による企業債残高の削減、使用料水準の見直し等を行い、将来負担の軽減を図る必要がある。
⑤経費回収率
100％を上回っているが、分岐点付近を推移している状況である。今後は老朽化による修繕など維持管理費の増加が避けられない状況であるため、使用料収入も含めた収支のあり方の検討が必要になる。
⑥汚水処理原価
類似団体平均とほぼ同等である。今後は維持管理費の増加が予想されるため、維持管理費の見直しなど経費削減に努める。
⑦施設利用率
類似団体平均とほぼ同等である。最大稼働率など他の指標の推移も見ながら、今後の施設の効率性、運営体制、投資のあり方などを検討する必要がある。
⑧水洗化率
類似団体平均とほぼ同等である。今後も未接続世帯や事業所等への水洗化促進活動に積極的に取り組み、水洗化率の向上を図る。
</t>
    <rPh sb="190" eb="192">
      <t>ゾウカ</t>
    </rPh>
    <rPh sb="194" eb="196">
      <t>ミコ</t>
    </rPh>
    <rPh sb="230" eb="232">
      <t>ジギョウ</t>
    </rPh>
    <rPh sb="232" eb="234">
      <t>キボ</t>
    </rPh>
    <rPh sb="346" eb="347">
      <t>サ</t>
    </rPh>
    <rPh sb="352" eb="354">
      <t>ジョウキョウ</t>
    </rPh>
    <rPh sb="412" eb="414">
      <t>イジ</t>
    </rPh>
    <rPh sb="414" eb="416">
      <t>カンリ</t>
    </rPh>
    <phoneticPr fontId="1"/>
  </si>
  <si>
    <t xml:space="preserve">①有形固定資産減価償却率
類似団体平均と比較して低いものの、年々増加している状況にある。
②管渠老朽化率
類似団体平均を大きく上回っている。昭和28年度から下水道事業に取り組んでいることから老朽化が進んでいる。
③管渠改善率
類似団体平均を下回っている。現在も未普及対策の汚水管きょ整備を進めているため、管きょ更新が進んでいない状況である。
今後は未普及対策とともに適正な維持管理に取り組んでいく。なお、管きょ更新については、状態把握を目的とした管きょ調査を行い、その結果に基づいた管きょ更新計画を令和6年3月に策定する。
</t>
    <rPh sb="172" eb="174">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</si>
</sst>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0.12</c:v>
                </c:pt>
                <c:pt idx="2">
                  <c:v>8.e-002</c:v>
                </c:pt>
                <c:pt idx="3">
                  <c:v>0.24</c:v>
                </c:pt>
                <c:pt idx="4">
                  <c:v>0.14000000000000001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109.04</c:v>
                </c:pt>
                <c:pt idx="2">
                  <c:v>109.58</c:v>
                </c:pt>
                <c:pt idx="3">
                  <c:v>106.91</c:v>
                </c:pt>
                <c:pt idx="4">
                  <c:v>104.56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106.32</c:v>
                </c:pt>
                <c:pt idx="2">
                  <c:v>106.67</c:v>
                </c:pt>
                <c:pt idx="3">
                  <c:v>106.9</c:v>
                </c:pt>
                <c:pt idx="4">
                  <c:v>106.74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3.88</c:v>
                </c:pt>
                <c:pt idx="2">
                  <c:v>7.38</c:v>
                </c:pt>
                <c:pt idx="3">
                  <c:v>10.76</c:v>
                </c:pt>
                <c:pt idx="4">
                  <c:v>13.03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21.22</c:v>
                </c:pt>
                <c:pt idx="2">
                  <c:v>23.25</c:v>
                </c:pt>
                <c:pt idx="3">
                  <c:v>25.2</c:v>
                </c:pt>
                <c:pt idx="4">
                  <c:v>27.42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9.89</c:v>
                </c:pt>
                <c:pt idx="2">
                  <c:v>11.31</c:v>
                </c:pt>
                <c:pt idx="3">
                  <c:v>15.26</c:v>
                </c:pt>
                <c:pt idx="4">
                  <c:v>15.15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0.83</c:v>
                </c:pt>
                <c:pt idx="2">
                  <c:v>1.06</c:v>
                </c:pt>
                <c:pt idx="3">
                  <c:v>2.02</c:v>
                </c:pt>
                <c:pt idx="4">
                  <c:v>2.67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1.35</c:v>
                </c:pt>
                <c:pt idx="2">
                  <c:v>3.68</c:v>
                </c:pt>
                <c:pt idx="3">
                  <c:v>5.3</c:v>
                </c:pt>
                <c:pt idx="4">
                  <c:v>6.49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31.4</c:v>
                </c:pt>
                <c:pt idx="2">
                  <c:v>35.17</c:v>
                </c:pt>
                <c:pt idx="3">
                  <c:v>48.56</c:v>
                </c:pt>
                <c:pt idx="4">
                  <c:v>37.57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71.540000000000006</c:v>
                </c:pt>
                <c:pt idx="2">
                  <c:v>67.86</c:v>
                </c:pt>
                <c:pt idx="3">
                  <c:v>72.92</c:v>
                </c:pt>
                <c:pt idx="4">
                  <c:v>81.19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1021.5</c:v>
                </c:pt>
                <c:pt idx="2">
                  <c:v>986.97</c:v>
                </c:pt>
                <c:pt idx="3">
                  <c:v>965.46</c:v>
                </c:pt>
                <c:pt idx="4">
                  <c:v>971.04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653.69000000000005</c:v>
                </c:pt>
                <c:pt idx="2">
                  <c:v>709.4</c:v>
                </c:pt>
                <c:pt idx="3">
                  <c:v>734.47</c:v>
                </c:pt>
                <c:pt idx="4">
                  <c:v>720.89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99.21</c:v>
                </c:pt>
                <c:pt idx="2">
                  <c:v>106.37</c:v>
                </c:pt>
                <c:pt idx="3">
                  <c:v>105.43</c:v>
                </c:pt>
                <c:pt idx="4">
                  <c:v>105.88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88.05</c:v>
                </c:pt>
                <c:pt idx="2">
                  <c:v>91.14</c:v>
                </c:pt>
                <c:pt idx="3">
                  <c:v>90.69</c:v>
                </c:pt>
                <c:pt idx="4">
                  <c:v>90.5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148.9</c:v>
                </c:pt>
                <c:pt idx="2">
                  <c:v>137.32</c:v>
                </c:pt>
                <c:pt idx="3">
                  <c:v>138.77000000000001</c:v>
                </c:pt>
                <c:pt idx="4">
                  <c:v>138.55000000000001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141.15</c:v>
                </c:pt>
                <c:pt idx="2">
                  <c:v>136.86000000000001</c:v>
                </c:pt>
                <c:pt idx="3">
                  <c:v>138.52000000000001</c:v>
                </c:pt>
                <c:pt idx="4">
                  <c:v>138.66999999999999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65.709999999999994</c:v>
                </c:pt>
                <c:pt idx="2">
                  <c:v>67.459999999999994</c:v>
                </c:pt>
                <c:pt idx="3">
                  <c:v>62.11</c:v>
                </c:pt>
                <c:pt idx="4">
                  <c:v>60.83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57.04</c:v>
                </c:pt>
                <c:pt idx="2">
                  <c:v>60.78</c:v>
                </c:pt>
                <c:pt idx="3">
                  <c:v>59.96</c:v>
                </c:pt>
                <c:pt idx="4">
                  <c:v>59.9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95.03</c:v>
                </c:pt>
                <c:pt idx="2">
                  <c:v>95.44</c:v>
                </c:pt>
                <c:pt idx="3">
                  <c:v>95.54</c:v>
                </c:pt>
                <c:pt idx="4">
                  <c:v>95.6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93.73</c:v>
                </c:pt>
                <c:pt idx="2">
                  <c:v>94.17</c:v>
                </c:pt>
                <c:pt idx="3">
                  <c:v>94.27</c:v>
                </c:pt>
                <c:pt idx="4">
                  <c:v>94.46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22"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飯能市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78445</v>
      </c>
      <c r="AM8" s="21"/>
      <c r="AN8" s="21"/>
      <c r="AO8" s="21"/>
      <c r="AP8" s="21"/>
      <c r="AQ8" s="21"/>
      <c r="AR8" s="21"/>
      <c r="AS8" s="21"/>
      <c r="AT8" s="7">
        <f>データ!T6</f>
        <v>193.05</v>
      </c>
      <c r="AU8" s="7"/>
      <c r="AV8" s="7"/>
      <c r="AW8" s="7"/>
      <c r="AX8" s="7"/>
      <c r="AY8" s="7"/>
      <c r="AZ8" s="7"/>
      <c r="BA8" s="7"/>
      <c r="BB8" s="7">
        <f>データ!U6</f>
        <v>406.35</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71.06</v>
      </c>
      <c r="J10" s="7"/>
      <c r="K10" s="7"/>
      <c r="L10" s="7"/>
      <c r="M10" s="7"/>
      <c r="N10" s="7"/>
      <c r="O10" s="7"/>
      <c r="P10" s="7">
        <f>データ!P6</f>
        <v>71.180000000000007</v>
      </c>
      <c r="Q10" s="7"/>
      <c r="R10" s="7"/>
      <c r="S10" s="7"/>
      <c r="T10" s="7"/>
      <c r="U10" s="7"/>
      <c r="V10" s="7"/>
      <c r="W10" s="7">
        <f>データ!Q6</f>
        <v>79.040000000000006</v>
      </c>
      <c r="X10" s="7"/>
      <c r="Y10" s="7"/>
      <c r="Z10" s="7"/>
      <c r="AA10" s="7"/>
      <c r="AB10" s="7"/>
      <c r="AC10" s="7"/>
      <c r="AD10" s="21">
        <f>データ!R6</f>
        <v>2706</v>
      </c>
      <c r="AE10" s="21"/>
      <c r="AF10" s="21"/>
      <c r="AG10" s="21"/>
      <c r="AH10" s="21"/>
      <c r="AI10" s="21"/>
      <c r="AJ10" s="21"/>
      <c r="AK10" s="2"/>
      <c r="AL10" s="21">
        <f>データ!V6</f>
        <v>55763</v>
      </c>
      <c r="AM10" s="21"/>
      <c r="AN10" s="21"/>
      <c r="AO10" s="21"/>
      <c r="AP10" s="21"/>
      <c r="AQ10" s="21"/>
      <c r="AR10" s="21"/>
      <c r="AS10" s="21"/>
      <c r="AT10" s="7">
        <f>データ!W6</f>
        <v>10.57</v>
      </c>
      <c r="AU10" s="7"/>
      <c r="AV10" s="7"/>
      <c r="AW10" s="7"/>
      <c r="AX10" s="7"/>
      <c r="AY10" s="7"/>
      <c r="AZ10" s="7"/>
      <c r="BA10" s="7"/>
      <c r="BB10" s="7">
        <f>データ!X6</f>
        <v>5275.59</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UOY6iocn3m/tE6Ynwo+DgexceBaWPeyaIcs1OfDcyscjX4jRunP2Y72FFYmsdrVDMvVyi7zbNRY8DFuUWZDHw==" saltValue="uieAoh9jYBZk4aLBkEo3N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6</v>
      </c>
      <c r="N5" s="67" t="s">
        <v>73</v>
      </c>
      <c r="O5" s="67" t="s">
        <v>74</v>
      </c>
      <c r="P5" s="67" t="s">
        <v>75</v>
      </c>
      <c r="Q5" s="67" t="s">
        <v>76</v>
      </c>
      <c r="R5" s="67" t="s">
        <v>77</v>
      </c>
      <c r="S5" s="67" t="s">
        <v>78</v>
      </c>
      <c r="T5" s="67" t="s">
        <v>79</v>
      </c>
      <c r="U5" s="67" t="s">
        <v>63</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42</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2022</v>
      </c>
      <c r="C6" s="61">
        <f t="shared" si="1"/>
        <v>112097</v>
      </c>
      <c r="D6" s="61">
        <f t="shared" si="1"/>
        <v>46</v>
      </c>
      <c r="E6" s="61">
        <f t="shared" si="1"/>
        <v>17</v>
      </c>
      <c r="F6" s="61">
        <f t="shared" si="1"/>
        <v>1</v>
      </c>
      <c r="G6" s="61">
        <f t="shared" si="1"/>
        <v>0</v>
      </c>
      <c r="H6" s="61" t="str">
        <f t="shared" si="1"/>
        <v>埼玉県　飯能市</v>
      </c>
      <c r="I6" s="61" t="str">
        <f t="shared" si="1"/>
        <v>法適用</v>
      </c>
      <c r="J6" s="61" t="str">
        <f t="shared" si="1"/>
        <v>下水道事業</v>
      </c>
      <c r="K6" s="61" t="str">
        <f t="shared" si="1"/>
        <v>公共下水道</v>
      </c>
      <c r="L6" s="61" t="str">
        <f t="shared" si="1"/>
        <v>Bc1</v>
      </c>
      <c r="M6" s="61" t="str">
        <f t="shared" si="1"/>
        <v>非設置</v>
      </c>
      <c r="N6" s="70" t="str">
        <f t="shared" si="1"/>
        <v>-</v>
      </c>
      <c r="O6" s="70">
        <f t="shared" si="1"/>
        <v>71.06</v>
      </c>
      <c r="P6" s="70">
        <f t="shared" si="1"/>
        <v>71.180000000000007</v>
      </c>
      <c r="Q6" s="70">
        <f t="shared" si="1"/>
        <v>79.040000000000006</v>
      </c>
      <c r="R6" s="70">
        <f t="shared" si="1"/>
        <v>2706</v>
      </c>
      <c r="S6" s="70">
        <f t="shared" si="1"/>
        <v>78445</v>
      </c>
      <c r="T6" s="70">
        <f t="shared" si="1"/>
        <v>193.05</v>
      </c>
      <c r="U6" s="70">
        <f t="shared" si="1"/>
        <v>406.35</v>
      </c>
      <c r="V6" s="70">
        <f t="shared" si="1"/>
        <v>55763</v>
      </c>
      <c r="W6" s="70">
        <f t="shared" si="1"/>
        <v>10.57</v>
      </c>
      <c r="X6" s="70">
        <f t="shared" si="1"/>
        <v>5275.59</v>
      </c>
      <c r="Y6" s="78" t="str">
        <f t="shared" ref="Y6:AH6" si="2">IF(Y7="",NA(),Y7)</f>
        <v>-</v>
      </c>
      <c r="Z6" s="78">
        <f t="shared" si="2"/>
        <v>109.04</v>
      </c>
      <c r="AA6" s="78">
        <f t="shared" si="2"/>
        <v>109.58</v>
      </c>
      <c r="AB6" s="78">
        <f t="shared" si="2"/>
        <v>106.91</v>
      </c>
      <c r="AC6" s="78">
        <f t="shared" si="2"/>
        <v>104.56</v>
      </c>
      <c r="AD6" s="78" t="str">
        <f t="shared" si="2"/>
        <v>-</v>
      </c>
      <c r="AE6" s="78">
        <f t="shared" si="2"/>
        <v>106.32</v>
      </c>
      <c r="AF6" s="78">
        <f t="shared" si="2"/>
        <v>106.67</v>
      </c>
      <c r="AG6" s="78">
        <f t="shared" si="2"/>
        <v>106.9</v>
      </c>
      <c r="AH6" s="78">
        <f t="shared" si="2"/>
        <v>106.74</v>
      </c>
      <c r="AI6" s="70" t="str">
        <f>IF(AI7="","",IF(AI7="-","【-】","【"&amp;SUBSTITUTE(TEXT(AI7,"#,##0.00"),"-","△")&amp;"】"))</f>
        <v>【106.11】</v>
      </c>
      <c r="AJ6" s="78" t="str">
        <f t="shared" ref="AJ6:AS6" si="3">IF(AJ7="",NA(),AJ7)</f>
        <v>-</v>
      </c>
      <c r="AK6" s="70">
        <f t="shared" si="3"/>
        <v>0</v>
      </c>
      <c r="AL6" s="70">
        <f t="shared" si="3"/>
        <v>0</v>
      </c>
      <c r="AM6" s="70">
        <f t="shared" si="3"/>
        <v>0</v>
      </c>
      <c r="AN6" s="70">
        <f t="shared" si="3"/>
        <v>0</v>
      </c>
      <c r="AO6" s="78" t="str">
        <f t="shared" si="3"/>
        <v>-</v>
      </c>
      <c r="AP6" s="78">
        <f t="shared" si="3"/>
        <v>1.35</v>
      </c>
      <c r="AQ6" s="78">
        <f t="shared" si="3"/>
        <v>3.68</v>
      </c>
      <c r="AR6" s="78">
        <f t="shared" si="3"/>
        <v>5.3</v>
      </c>
      <c r="AS6" s="78">
        <f t="shared" si="3"/>
        <v>6.49</v>
      </c>
      <c r="AT6" s="70" t="str">
        <f>IF(AT7="","",IF(AT7="-","【-】","【"&amp;SUBSTITUTE(TEXT(AT7,"#,##0.00"),"-","△")&amp;"】"))</f>
        <v>【3.15】</v>
      </c>
      <c r="AU6" s="78" t="str">
        <f t="shared" ref="AU6:BD6" si="4">IF(AU7="",NA(),AU7)</f>
        <v>-</v>
      </c>
      <c r="AV6" s="78">
        <f t="shared" si="4"/>
        <v>31.4</v>
      </c>
      <c r="AW6" s="78">
        <f t="shared" si="4"/>
        <v>35.17</v>
      </c>
      <c r="AX6" s="78">
        <f t="shared" si="4"/>
        <v>48.56</v>
      </c>
      <c r="AY6" s="78">
        <f t="shared" si="4"/>
        <v>37.57</v>
      </c>
      <c r="AZ6" s="78" t="str">
        <f t="shared" si="4"/>
        <v>-</v>
      </c>
      <c r="BA6" s="78">
        <f t="shared" si="4"/>
        <v>71.540000000000006</v>
      </c>
      <c r="BB6" s="78">
        <f t="shared" si="4"/>
        <v>67.86</v>
      </c>
      <c r="BC6" s="78">
        <f t="shared" si="4"/>
        <v>72.92</v>
      </c>
      <c r="BD6" s="78">
        <f t="shared" si="4"/>
        <v>81.19</v>
      </c>
      <c r="BE6" s="70" t="str">
        <f>IF(BE7="","",IF(BE7="-","【-】","【"&amp;SUBSTITUTE(TEXT(BE7,"#,##0.00"),"-","△")&amp;"】"))</f>
        <v>【73.44】</v>
      </c>
      <c r="BF6" s="78" t="str">
        <f t="shared" ref="BF6:BO6" si="5">IF(BF7="",NA(),BF7)</f>
        <v>-</v>
      </c>
      <c r="BG6" s="78">
        <f t="shared" si="5"/>
        <v>1021.5</v>
      </c>
      <c r="BH6" s="78">
        <f t="shared" si="5"/>
        <v>986.97</v>
      </c>
      <c r="BI6" s="78">
        <f t="shared" si="5"/>
        <v>965.46</v>
      </c>
      <c r="BJ6" s="78">
        <f t="shared" si="5"/>
        <v>971.04</v>
      </c>
      <c r="BK6" s="78" t="str">
        <f t="shared" si="5"/>
        <v>-</v>
      </c>
      <c r="BL6" s="78">
        <f t="shared" si="5"/>
        <v>653.69000000000005</v>
      </c>
      <c r="BM6" s="78">
        <f t="shared" si="5"/>
        <v>709.4</v>
      </c>
      <c r="BN6" s="78">
        <f t="shared" si="5"/>
        <v>734.47</v>
      </c>
      <c r="BO6" s="78">
        <f t="shared" si="5"/>
        <v>720.89</v>
      </c>
      <c r="BP6" s="70" t="str">
        <f>IF(BP7="","",IF(BP7="-","【-】","【"&amp;SUBSTITUTE(TEXT(BP7,"#,##0.00"),"-","△")&amp;"】"))</f>
        <v>【652.82】</v>
      </c>
      <c r="BQ6" s="78" t="str">
        <f t="shared" ref="BQ6:BZ6" si="6">IF(BQ7="",NA(),BQ7)</f>
        <v>-</v>
      </c>
      <c r="BR6" s="78">
        <f t="shared" si="6"/>
        <v>99.21</v>
      </c>
      <c r="BS6" s="78">
        <f t="shared" si="6"/>
        <v>106.37</v>
      </c>
      <c r="BT6" s="78">
        <f t="shared" si="6"/>
        <v>105.43</v>
      </c>
      <c r="BU6" s="78">
        <f t="shared" si="6"/>
        <v>105.88</v>
      </c>
      <c r="BV6" s="78" t="str">
        <f t="shared" si="6"/>
        <v>-</v>
      </c>
      <c r="BW6" s="78">
        <f t="shared" si="6"/>
        <v>88.05</v>
      </c>
      <c r="BX6" s="78">
        <f t="shared" si="6"/>
        <v>91.14</v>
      </c>
      <c r="BY6" s="78">
        <f t="shared" si="6"/>
        <v>90.69</v>
      </c>
      <c r="BZ6" s="78">
        <f t="shared" si="6"/>
        <v>90.5</v>
      </c>
      <c r="CA6" s="70" t="str">
        <f>IF(CA7="","",IF(CA7="-","【-】","【"&amp;SUBSTITUTE(TEXT(CA7,"#,##0.00"),"-","△")&amp;"】"))</f>
        <v>【97.61】</v>
      </c>
      <c r="CB6" s="78" t="str">
        <f t="shared" ref="CB6:CK6" si="7">IF(CB7="",NA(),CB7)</f>
        <v>-</v>
      </c>
      <c r="CC6" s="78">
        <f t="shared" si="7"/>
        <v>148.9</v>
      </c>
      <c r="CD6" s="78">
        <f t="shared" si="7"/>
        <v>137.32</v>
      </c>
      <c r="CE6" s="78">
        <f t="shared" si="7"/>
        <v>138.77000000000001</v>
      </c>
      <c r="CF6" s="78">
        <f t="shared" si="7"/>
        <v>138.55000000000001</v>
      </c>
      <c r="CG6" s="78" t="str">
        <f t="shared" si="7"/>
        <v>-</v>
      </c>
      <c r="CH6" s="78">
        <f t="shared" si="7"/>
        <v>141.15</v>
      </c>
      <c r="CI6" s="78">
        <f t="shared" si="7"/>
        <v>136.86000000000001</v>
      </c>
      <c r="CJ6" s="78">
        <f t="shared" si="7"/>
        <v>138.52000000000001</v>
      </c>
      <c r="CK6" s="78">
        <f t="shared" si="7"/>
        <v>138.66999999999999</v>
      </c>
      <c r="CL6" s="70" t="str">
        <f>IF(CL7="","",IF(CL7="-","【-】","【"&amp;SUBSTITUTE(TEXT(CL7,"#,##0.00"),"-","△")&amp;"】"))</f>
        <v>【138.29】</v>
      </c>
      <c r="CM6" s="78" t="str">
        <f t="shared" ref="CM6:CV6" si="8">IF(CM7="",NA(),CM7)</f>
        <v>-</v>
      </c>
      <c r="CN6" s="78">
        <f t="shared" si="8"/>
        <v>65.709999999999994</v>
      </c>
      <c r="CO6" s="78">
        <f t="shared" si="8"/>
        <v>67.459999999999994</v>
      </c>
      <c r="CP6" s="78">
        <f t="shared" si="8"/>
        <v>62.11</v>
      </c>
      <c r="CQ6" s="78">
        <f t="shared" si="8"/>
        <v>60.83</v>
      </c>
      <c r="CR6" s="78" t="str">
        <f t="shared" si="8"/>
        <v>-</v>
      </c>
      <c r="CS6" s="78">
        <f t="shared" si="8"/>
        <v>57.04</v>
      </c>
      <c r="CT6" s="78">
        <f t="shared" si="8"/>
        <v>60.78</v>
      </c>
      <c r="CU6" s="78">
        <f t="shared" si="8"/>
        <v>59.96</v>
      </c>
      <c r="CV6" s="78">
        <f t="shared" si="8"/>
        <v>59.9</v>
      </c>
      <c r="CW6" s="70" t="str">
        <f>IF(CW7="","",IF(CW7="-","【-】","【"&amp;SUBSTITUTE(TEXT(CW7,"#,##0.00"),"-","△")&amp;"】"))</f>
        <v>【59.10】</v>
      </c>
      <c r="CX6" s="78" t="str">
        <f t="shared" ref="CX6:DG6" si="9">IF(CX7="",NA(),CX7)</f>
        <v>-</v>
      </c>
      <c r="CY6" s="78">
        <f t="shared" si="9"/>
        <v>95.03</v>
      </c>
      <c r="CZ6" s="78">
        <f t="shared" si="9"/>
        <v>95.44</v>
      </c>
      <c r="DA6" s="78">
        <f t="shared" si="9"/>
        <v>95.54</v>
      </c>
      <c r="DB6" s="78">
        <f t="shared" si="9"/>
        <v>95.6</v>
      </c>
      <c r="DC6" s="78" t="str">
        <f t="shared" si="9"/>
        <v>-</v>
      </c>
      <c r="DD6" s="78">
        <f t="shared" si="9"/>
        <v>93.73</v>
      </c>
      <c r="DE6" s="78">
        <f t="shared" si="9"/>
        <v>94.17</v>
      </c>
      <c r="DF6" s="78">
        <f t="shared" si="9"/>
        <v>94.27</v>
      </c>
      <c r="DG6" s="78">
        <f t="shared" si="9"/>
        <v>94.46</v>
      </c>
      <c r="DH6" s="70" t="str">
        <f>IF(DH7="","",IF(DH7="-","【-】","【"&amp;SUBSTITUTE(TEXT(DH7,"#,##0.00"),"-","△")&amp;"】"))</f>
        <v>【95.82】</v>
      </c>
      <c r="DI6" s="78" t="str">
        <f t="shared" ref="DI6:DR6" si="10">IF(DI7="",NA(),DI7)</f>
        <v>-</v>
      </c>
      <c r="DJ6" s="78">
        <f t="shared" si="10"/>
        <v>3.88</v>
      </c>
      <c r="DK6" s="78">
        <f t="shared" si="10"/>
        <v>7.38</v>
      </c>
      <c r="DL6" s="78">
        <f t="shared" si="10"/>
        <v>10.76</v>
      </c>
      <c r="DM6" s="78">
        <f t="shared" si="10"/>
        <v>13.03</v>
      </c>
      <c r="DN6" s="78" t="str">
        <f t="shared" si="10"/>
        <v>-</v>
      </c>
      <c r="DO6" s="78">
        <f t="shared" si="10"/>
        <v>21.22</v>
      </c>
      <c r="DP6" s="78">
        <f t="shared" si="10"/>
        <v>23.25</v>
      </c>
      <c r="DQ6" s="78">
        <f t="shared" si="10"/>
        <v>25.2</v>
      </c>
      <c r="DR6" s="78">
        <f t="shared" si="10"/>
        <v>27.42</v>
      </c>
      <c r="DS6" s="70" t="str">
        <f>IF(DS7="","",IF(DS7="-","【-】","【"&amp;SUBSTITUTE(TEXT(DS7,"#,##0.00"),"-","△")&amp;"】"))</f>
        <v>【39.74】</v>
      </c>
      <c r="DT6" s="78" t="str">
        <f t="shared" ref="DT6:EC6" si="11">IF(DT7="",NA(),DT7)</f>
        <v>-</v>
      </c>
      <c r="DU6" s="78">
        <f t="shared" si="11"/>
        <v>9.89</v>
      </c>
      <c r="DV6" s="78">
        <f t="shared" si="11"/>
        <v>11.31</v>
      </c>
      <c r="DW6" s="78">
        <f t="shared" si="11"/>
        <v>15.26</v>
      </c>
      <c r="DX6" s="78">
        <f t="shared" si="11"/>
        <v>15.15</v>
      </c>
      <c r="DY6" s="78" t="str">
        <f t="shared" si="11"/>
        <v>-</v>
      </c>
      <c r="DZ6" s="78">
        <f t="shared" si="11"/>
        <v>0.83</v>
      </c>
      <c r="EA6" s="78">
        <f t="shared" si="11"/>
        <v>1.06</v>
      </c>
      <c r="EB6" s="78">
        <f t="shared" si="11"/>
        <v>2.02</v>
      </c>
      <c r="EC6" s="78">
        <f t="shared" si="11"/>
        <v>2.67</v>
      </c>
      <c r="ED6" s="70" t="str">
        <f>IF(ED7="","",IF(ED7="-","【-】","【"&amp;SUBSTITUTE(TEXT(ED7,"#,##0.00"),"-","△")&amp;"】"))</f>
        <v>【7.62】</v>
      </c>
      <c r="EE6" s="78" t="str">
        <f t="shared" ref="EE6:EN6" si="12">IF(EE7="",NA(),EE7)</f>
        <v>-</v>
      </c>
      <c r="EF6" s="70">
        <f t="shared" si="12"/>
        <v>0</v>
      </c>
      <c r="EG6" s="70">
        <f t="shared" si="12"/>
        <v>0</v>
      </c>
      <c r="EH6" s="70">
        <f t="shared" si="12"/>
        <v>0</v>
      </c>
      <c r="EI6" s="70">
        <f t="shared" si="12"/>
        <v>0</v>
      </c>
      <c r="EJ6" s="78" t="str">
        <f t="shared" si="12"/>
        <v>-</v>
      </c>
      <c r="EK6" s="78">
        <f t="shared" si="12"/>
        <v>0.12</v>
      </c>
      <c r="EL6" s="78">
        <f t="shared" si="12"/>
        <v>8.e-002</v>
      </c>
      <c r="EM6" s="78">
        <f t="shared" si="12"/>
        <v>0.24</v>
      </c>
      <c r="EN6" s="78">
        <f t="shared" si="12"/>
        <v>0.14000000000000001</v>
      </c>
      <c r="EO6" s="70" t="str">
        <f>IF(EO7="","",IF(EO7="-","【-】","【"&amp;SUBSTITUTE(TEXT(EO7,"#,##0.00"),"-","△")&amp;"】"))</f>
        <v>【0.23】</v>
      </c>
    </row>
    <row r="7" spans="1:148" s="55" customFormat="1">
      <c r="A7" s="56"/>
      <c r="B7" s="62">
        <v>2022</v>
      </c>
      <c r="C7" s="62">
        <v>112097</v>
      </c>
      <c r="D7" s="62">
        <v>46</v>
      </c>
      <c r="E7" s="62">
        <v>17</v>
      </c>
      <c r="F7" s="62">
        <v>1</v>
      </c>
      <c r="G7" s="62">
        <v>0</v>
      </c>
      <c r="H7" s="62" t="s">
        <v>95</v>
      </c>
      <c r="I7" s="62" t="s">
        <v>96</v>
      </c>
      <c r="J7" s="62" t="s">
        <v>97</v>
      </c>
      <c r="K7" s="62" t="s">
        <v>98</v>
      </c>
      <c r="L7" s="62" t="s">
        <v>99</v>
      </c>
      <c r="M7" s="62" t="s">
        <v>100</v>
      </c>
      <c r="N7" s="71" t="s">
        <v>101</v>
      </c>
      <c r="O7" s="71">
        <v>71.06</v>
      </c>
      <c r="P7" s="71">
        <v>71.180000000000007</v>
      </c>
      <c r="Q7" s="71">
        <v>79.040000000000006</v>
      </c>
      <c r="R7" s="71">
        <v>2706</v>
      </c>
      <c r="S7" s="71">
        <v>78445</v>
      </c>
      <c r="T7" s="71">
        <v>193.05</v>
      </c>
      <c r="U7" s="71">
        <v>406.35</v>
      </c>
      <c r="V7" s="71">
        <v>55763</v>
      </c>
      <c r="W7" s="71">
        <v>10.57</v>
      </c>
      <c r="X7" s="71">
        <v>5275.59</v>
      </c>
      <c r="Y7" s="71" t="s">
        <v>101</v>
      </c>
      <c r="Z7" s="71">
        <v>109.04</v>
      </c>
      <c r="AA7" s="71">
        <v>109.58</v>
      </c>
      <c r="AB7" s="71">
        <v>106.91</v>
      </c>
      <c r="AC7" s="71">
        <v>104.56</v>
      </c>
      <c r="AD7" s="71" t="s">
        <v>101</v>
      </c>
      <c r="AE7" s="71">
        <v>106.32</v>
      </c>
      <c r="AF7" s="71">
        <v>106.67</v>
      </c>
      <c r="AG7" s="71">
        <v>106.9</v>
      </c>
      <c r="AH7" s="71">
        <v>106.74</v>
      </c>
      <c r="AI7" s="71">
        <v>106.11</v>
      </c>
      <c r="AJ7" s="71" t="s">
        <v>101</v>
      </c>
      <c r="AK7" s="71">
        <v>0</v>
      </c>
      <c r="AL7" s="71">
        <v>0</v>
      </c>
      <c r="AM7" s="71">
        <v>0</v>
      </c>
      <c r="AN7" s="71">
        <v>0</v>
      </c>
      <c r="AO7" s="71" t="s">
        <v>101</v>
      </c>
      <c r="AP7" s="71">
        <v>1.35</v>
      </c>
      <c r="AQ7" s="71">
        <v>3.68</v>
      </c>
      <c r="AR7" s="71">
        <v>5.3</v>
      </c>
      <c r="AS7" s="71">
        <v>6.49</v>
      </c>
      <c r="AT7" s="71">
        <v>3.15</v>
      </c>
      <c r="AU7" s="71" t="s">
        <v>101</v>
      </c>
      <c r="AV7" s="71">
        <v>31.4</v>
      </c>
      <c r="AW7" s="71">
        <v>35.17</v>
      </c>
      <c r="AX7" s="71">
        <v>48.56</v>
      </c>
      <c r="AY7" s="71">
        <v>37.57</v>
      </c>
      <c r="AZ7" s="71" t="s">
        <v>101</v>
      </c>
      <c r="BA7" s="71">
        <v>71.540000000000006</v>
      </c>
      <c r="BB7" s="71">
        <v>67.86</v>
      </c>
      <c r="BC7" s="71">
        <v>72.92</v>
      </c>
      <c r="BD7" s="71">
        <v>81.19</v>
      </c>
      <c r="BE7" s="71">
        <v>73.44</v>
      </c>
      <c r="BF7" s="71" t="s">
        <v>101</v>
      </c>
      <c r="BG7" s="71">
        <v>1021.5</v>
      </c>
      <c r="BH7" s="71">
        <v>986.97</v>
      </c>
      <c r="BI7" s="71">
        <v>965.46</v>
      </c>
      <c r="BJ7" s="71">
        <v>971.04</v>
      </c>
      <c r="BK7" s="71" t="s">
        <v>101</v>
      </c>
      <c r="BL7" s="71">
        <v>653.69000000000005</v>
      </c>
      <c r="BM7" s="71">
        <v>709.4</v>
      </c>
      <c r="BN7" s="71">
        <v>734.47</v>
      </c>
      <c r="BO7" s="71">
        <v>720.89</v>
      </c>
      <c r="BP7" s="71">
        <v>652.82000000000005</v>
      </c>
      <c r="BQ7" s="71" t="s">
        <v>101</v>
      </c>
      <c r="BR7" s="71">
        <v>99.21</v>
      </c>
      <c r="BS7" s="71">
        <v>106.37</v>
      </c>
      <c r="BT7" s="71">
        <v>105.43</v>
      </c>
      <c r="BU7" s="71">
        <v>105.88</v>
      </c>
      <c r="BV7" s="71" t="s">
        <v>101</v>
      </c>
      <c r="BW7" s="71">
        <v>88.05</v>
      </c>
      <c r="BX7" s="71">
        <v>91.14</v>
      </c>
      <c r="BY7" s="71">
        <v>90.69</v>
      </c>
      <c r="BZ7" s="71">
        <v>90.5</v>
      </c>
      <c r="CA7" s="71">
        <v>97.61</v>
      </c>
      <c r="CB7" s="71" t="s">
        <v>101</v>
      </c>
      <c r="CC7" s="71">
        <v>148.9</v>
      </c>
      <c r="CD7" s="71">
        <v>137.32</v>
      </c>
      <c r="CE7" s="71">
        <v>138.77000000000001</v>
      </c>
      <c r="CF7" s="71">
        <v>138.55000000000001</v>
      </c>
      <c r="CG7" s="71" t="s">
        <v>101</v>
      </c>
      <c r="CH7" s="71">
        <v>141.15</v>
      </c>
      <c r="CI7" s="71">
        <v>136.86000000000001</v>
      </c>
      <c r="CJ7" s="71">
        <v>138.52000000000001</v>
      </c>
      <c r="CK7" s="71">
        <v>138.66999999999999</v>
      </c>
      <c r="CL7" s="71">
        <v>138.29</v>
      </c>
      <c r="CM7" s="71" t="s">
        <v>101</v>
      </c>
      <c r="CN7" s="71">
        <v>65.709999999999994</v>
      </c>
      <c r="CO7" s="71">
        <v>67.459999999999994</v>
      </c>
      <c r="CP7" s="71">
        <v>62.11</v>
      </c>
      <c r="CQ7" s="71">
        <v>60.83</v>
      </c>
      <c r="CR7" s="71" t="s">
        <v>101</v>
      </c>
      <c r="CS7" s="71">
        <v>57.04</v>
      </c>
      <c r="CT7" s="71">
        <v>60.78</v>
      </c>
      <c r="CU7" s="71">
        <v>59.96</v>
      </c>
      <c r="CV7" s="71">
        <v>59.9</v>
      </c>
      <c r="CW7" s="71">
        <v>59.1</v>
      </c>
      <c r="CX7" s="71" t="s">
        <v>101</v>
      </c>
      <c r="CY7" s="71">
        <v>95.03</v>
      </c>
      <c r="CZ7" s="71">
        <v>95.44</v>
      </c>
      <c r="DA7" s="71">
        <v>95.54</v>
      </c>
      <c r="DB7" s="71">
        <v>95.6</v>
      </c>
      <c r="DC7" s="71" t="s">
        <v>101</v>
      </c>
      <c r="DD7" s="71">
        <v>93.73</v>
      </c>
      <c r="DE7" s="71">
        <v>94.17</v>
      </c>
      <c r="DF7" s="71">
        <v>94.27</v>
      </c>
      <c r="DG7" s="71">
        <v>94.46</v>
      </c>
      <c r="DH7" s="71">
        <v>95.82</v>
      </c>
      <c r="DI7" s="71" t="s">
        <v>101</v>
      </c>
      <c r="DJ7" s="71">
        <v>3.88</v>
      </c>
      <c r="DK7" s="71">
        <v>7.38</v>
      </c>
      <c r="DL7" s="71">
        <v>10.76</v>
      </c>
      <c r="DM7" s="71">
        <v>13.03</v>
      </c>
      <c r="DN7" s="71" t="s">
        <v>101</v>
      </c>
      <c r="DO7" s="71">
        <v>21.22</v>
      </c>
      <c r="DP7" s="71">
        <v>23.25</v>
      </c>
      <c r="DQ7" s="71">
        <v>25.2</v>
      </c>
      <c r="DR7" s="71">
        <v>27.42</v>
      </c>
      <c r="DS7" s="71">
        <v>39.74</v>
      </c>
      <c r="DT7" s="71" t="s">
        <v>101</v>
      </c>
      <c r="DU7" s="71">
        <v>9.89</v>
      </c>
      <c r="DV7" s="71">
        <v>11.31</v>
      </c>
      <c r="DW7" s="71">
        <v>15.26</v>
      </c>
      <c r="DX7" s="71">
        <v>15.15</v>
      </c>
      <c r="DY7" s="71" t="s">
        <v>101</v>
      </c>
      <c r="DZ7" s="71">
        <v>0.83</v>
      </c>
      <c r="EA7" s="71">
        <v>1.06</v>
      </c>
      <c r="EB7" s="71">
        <v>2.02</v>
      </c>
      <c r="EC7" s="71">
        <v>2.67</v>
      </c>
      <c r="ED7" s="71">
        <v>7.62</v>
      </c>
      <c r="EE7" s="71" t="s">
        <v>101</v>
      </c>
      <c r="EF7" s="71">
        <v>0</v>
      </c>
      <c r="EG7" s="71">
        <v>0</v>
      </c>
      <c r="EH7" s="71">
        <v>0</v>
      </c>
      <c r="EI7" s="71">
        <v>0</v>
      </c>
      <c r="EJ7" s="71" t="s">
        <v>101</v>
      </c>
      <c r="EK7" s="71">
        <v>0.12</v>
      </c>
      <c r="EL7" s="71">
        <v>8.e-002</v>
      </c>
      <c r="EM7" s="71">
        <v>0.24</v>
      </c>
      <c r="EN7" s="71">
        <v>0.14000000000000001</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HC05906</cp:lastModifiedBy>
  <dcterms:created xsi:type="dcterms:W3CDTF">2023-12-12T00:44:18Z</dcterms:created>
  <dcterms:modified xsi:type="dcterms:W3CDTF">2024-01-31T04:03:06Z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2024-01-31T04:03:06Z</vt:filetime>
  </property>
</Properties>
</file>