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J9DzRj3bq1YdDlDyVt4xMflPZni1N2LeJORlMi6w/rYHnerqy2xEFmTuCBySC8BNeSvv1nVoIVdRaq6v8V00A==" workbookSaltValue="S5wFOFNtASq2wHawjVNpq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<sst xmlns="http://schemas.openxmlformats.org/spreadsheetml/2006/main" xmlns:r="http://schemas.openxmlformats.org/officeDocument/2006/relationships" count="115" uniqueCount="115">
  <si>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</si>
  <si>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</si>
  <si>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</si>
  <si>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</si>
  <si>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</si>
  <si>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</si>
  <si>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</si>
  <si>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</si>
  <si>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</si>
  <si>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</si>
  <si>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</si>
  <si>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</si>
  <si>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</si>
  <si>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</si>
  <si>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</si>
  <si>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</si>
  <si>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</si>
  <si>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</si>
  <si>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</si>
  <si>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</si>
  <si>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</si>
  <si>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</si>
  <si>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</si>
  <si>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</si>
  <si>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</si>
  <si>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</si>
  <si>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</si>
  <si>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</si>
  <si>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</si>
  <si>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</si>
  <si>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</si>
  <si>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</si>
  <si>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</si>
  <si>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</si>
  <si>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</si>
  <si>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</si>
  <si>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</si>
  <si>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</si>
  <si>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</si>
  <si>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</si>
  <si>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</si>
  <si>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</si>
  <si>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</si>
  <si>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</si>
  <si>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</si>
  <si>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</si>
  <si>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</si>
  <si>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</si>
  <si>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</si>
  <si>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</si>
  <si>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</si>
  <si>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</si>
  <si>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</si>
  <si>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</si>
  <si>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</si>
  <si>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</si>
  <si>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</si>
  <si>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</si>
  <si>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</si>
  <si>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</si>
  <si>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</si>
  <si>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</si>
  <si>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</si>
  <si>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</si>
  <si>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</si>
  <si>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</si>
  <si>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</si>
  <si>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</si>
  <si>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</si>
  <si>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</si>
  <si>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</si>
  <si>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</si>
  <si>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</si>
  <si>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</si>
  <si>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</si>
  <si>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</si>
  <si>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</si>
  <si>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</si>
  <si>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</si>
  <si>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</si>
  <si>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</si>
  <si>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</si>
  <si>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</si>
  <si>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</si>
  <si>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</si>
  <si>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</si>
  <si>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</si>
  <si>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</si>
  <si>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</si>
  <si>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</si>
  <si>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</si>
  <si>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</si>
  <si>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</si>
  <si>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</si>
  <si>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</si>
  <si>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</si>
  <si>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埼玉県　飯能市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</si>
  <si>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</si>
  <si>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</si>
  <si>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</si>
  <si>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</si>
  <si>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</si>
  <si>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</si>
  <si>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</si>
  <si>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</si>
  <si>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</si>
  <si>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</si>
  <si>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</si>
  <si>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</si>
  <si>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</si>
  <si>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</si>
  <si>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</si>
  <si>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・平成4年の供用開始から29年が経過している。平成21年度以降、不明水対策による管きょ修繕を実施した。平成30年度にストックマネジメント計画を策定したことから、適正な維持管理に取り組んでいく。</t>
  </si>
  <si>
    <t>・平成23年度、平成26年度の2度の使用料改定を実施して経営改善を図っているが、事業規模が小さいことや、施設の維持管理に多額の費用を要することから、十分な改善がなされていない。
・将来人口の動向、施設の老朽化状況などを踏まえ、施設のあり方などを検討する必要がある。</t>
    <rPh sb="5" eb="7">
      <t>ネンド</t>
    </rPh>
    <rPh sb="8" eb="10">
      <t>ヘイセイ</t>
    </rPh>
    <rPh sb="12" eb="14">
      <t>ネンド</t>
    </rPh>
    <phoneticPr fontId="1"/>
  </si>
  <si>
    <t>・平成31年4月1日に公営企業会計を移行しており、令和元年度が法適用後初年度となっている。令和3年度の経常収支比率は、処理場に係る維持管理費の増加等により類似団体平均を下回り、経費回収率についても、類似団体と比較して低い状況である。当該処理区は単独の終末処理場を有し、突発的な修繕など、施設の老朽化に伴う維持管理費の上昇のほか、人口が年々減少していることに伴う使用料収入の減が予想されることから、業務の効率化を図るとともに、施設の計画的な点検、修繕を行い、営業費用上昇の抑制に努めていく。
・流動比率は、建設改良費等の財源にあてるための企業債が少ないため、類似団体と比較して高い状況である。また企業債残高対事業規模比率についても、同様の理由で類似団体平均より低い状況である。今後も企業債の借入を精査し、企業債残高の上昇を抑制していく。
　※令和元年度の流動比率に誤りあり
　　3,508.01　→　233.93
・汚水処理原価は、事業規模が小さいことに加え、多額の施設維持管理費がかかるため、類似団体と比較して高い状況である。維持管理費を見直し、営業費用の削減に努めていく。
・施設利用率は70％を超えて高い水準にあるが、年々人口が減少していることに伴い流入量が減少している。稼働率などの他の指標も見ながら、今後の施設の効率性、運営体制、投資のあり方などを検討する必要がある。
・水洗化率は類似団体に比べ高い水準にある。今後も未接続世帯への水洗化促進活動に取り組み、水洗化率のさらなる向上に努めていく。</t>
    <rPh sb="45" eb="47">
      <t>レイワ</t>
    </rPh>
    <rPh sb="48" eb="50">
      <t>ネンド</t>
    </rPh>
    <rPh sb="59" eb="62">
      <t>ショリジョウ</t>
    </rPh>
    <rPh sb="63" eb="64">
      <t>カカ</t>
    </rPh>
    <rPh sb="65" eb="67">
      <t>イジ</t>
    </rPh>
    <rPh sb="67" eb="70">
      <t>カンリヒ</t>
    </rPh>
    <rPh sb="71" eb="73">
      <t>ゾウカ</t>
    </rPh>
    <rPh sb="73" eb="74">
      <t>トウ</t>
    </rPh>
    <rPh sb="84" eb="86">
      <t>シタマワ</t>
    </rPh>
    <rPh sb="371" eb="373">
      <t>レイワ</t>
    </rPh>
    <rPh sb="373" eb="375">
      <t>ガンネン</t>
    </rPh>
    <rPh sb="375" eb="376">
      <t>ド</t>
    </rPh>
    <rPh sb="377" eb="379">
      <t>リュウドウ</t>
    </rPh>
    <rPh sb="379" eb="381">
      <t>ヒリツ</t>
    </rPh>
    <rPh sb="382" eb="383">
      <t>アヤマ</t>
    </rPh>
    <rPh sb="627" eb="629">
      <t>ソクシン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</si>
</sst>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0.36</c:v>
                </c:pt>
                <c:pt idx="3">
                  <c:v>0.39</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72.849999999999994</c:v>
                </c:pt>
                <c:pt idx="3">
                  <c:v>77.150000000000006</c:v>
                </c:pt>
                <c:pt idx="4">
                  <c:v>71.239999999999995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42.47</c:v>
                </c:pt>
                <c:pt idx="3">
                  <c:v>42.4</c:v>
                </c:pt>
                <c:pt idx="4">
                  <c:v>42.28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97.28</c:v>
                </c:pt>
                <c:pt idx="3">
                  <c:v>97.25</c:v>
                </c:pt>
                <c:pt idx="4">
                  <c:v>97.23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83.75</c:v>
                </c:pt>
                <c:pt idx="3">
                  <c:v>84.19</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130.9</c:v>
                </c:pt>
                <c:pt idx="3">
                  <c:v>133.02000000000001</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102.73</c:v>
                </c:pt>
                <c:pt idx="3">
                  <c:v>105.78</c:v>
                </c:pt>
                <c:pt idx="4">
                  <c:v>106.09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5.21</c:v>
                </c:pt>
                <c:pt idx="3">
                  <c:v>6.25</c:v>
                </c:pt>
                <c:pt idx="4">
                  <c:v>10.88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24.68</c:v>
                </c:pt>
                <c:pt idx="3">
                  <c:v>21.36</c:v>
                </c:pt>
                <c:pt idx="4">
                  <c:v>22.79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8.6199999999999992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94.97</c:v>
                </c:pt>
                <c:pt idx="3">
                  <c:v>63.96</c:v>
                </c:pt>
                <c:pt idx="4">
                  <c:v>69.42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3508.01</c:v>
                </c:pt>
                <c:pt idx="3">
                  <c:v>384.66</c:v>
                </c:pt>
                <c:pt idx="4">
                  <c:v>964.35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47.72</c:v>
                </c:pt>
                <c:pt idx="3">
                  <c:v>44.24</c:v>
                </c:pt>
                <c:pt idx="4">
                  <c:v>43.07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430.47</c:v>
                </c:pt>
                <c:pt idx="3">
                  <c:v>280.11</c:v>
                </c:pt>
                <c:pt idx="4">
                  <c:v>156.27000000000001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1206.79</c:v>
                </c:pt>
                <c:pt idx="3">
                  <c:v>1258.43</c:v>
                </c:pt>
                <c:pt idx="4">
                  <c:v>1163.75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28.76</c:v>
                </c:pt>
                <c:pt idx="3">
                  <c:v>36.15</c:v>
                </c:pt>
                <c:pt idx="4">
                  <c:v>31.25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71.84</c:v>
                </c:pt>
                <c:pt idx="3">
                  <c:v>73.36</c:v>
                </c:pt>
                <c:pt idx="4">
                  <c:v>72.599999999999994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482.37</c:v>
                </c:pt>
                <c:pt idx="3">
                  <c:v>381.48</c:v>
                </c:pt>
                <c:pt idx="4">
                  <c:v>438.34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228.47</c:v>
                </c:pt>
                <c:pt idx="3">
                  <c:v>224.88</c:v>
                </c:pt>
                <c:pt idx="4">
                  <c:v>228.64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6"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飯能市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16</v>
      </c>
      <c r="X7" s="5"/>
      <c r="Y7" s="5"/>
      <c r="Z7" s="5"/>
      <c r="AA7" s="5"/>
      <c r="AB7" s="5"/>
      <c r="AC7" s="5"/>
      <c r="AD7" s="5" t="s">
        <v>8</v>
      </c>
      <c r="AE7" s="5"/>
      <c r="AF7" s="5"/>
      <c r="AG7" s="5"/>
      <c r="AH7" s="5"/>
      <c r="AI7" s="5"/>
      <c r="AJ7" s="5"/>
      <c r="AK7" s="3"/>
      <c r="AL7" s="5" t="s">
        <v>18</v>
      </c>
      <c r="AM7" s="5"/>
      <c r="AN7" s="5"/>
      <c r="AO7" s="5"/>
      <c r="AP7" s="5"/>
      <c r="AQ7" s="5"/>
      <c r="AR7" s="5"/>
      <c r="AS7" s="5"/>
      <c r="AT7" s="5" t="s">
        <v>9</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78630</v>
      </c>
      <c r="AM8" s="21"/>
      <c r="AN8" s="21"/>
      <c r="AO8" s="21"/>
      <c r="AP8" s="21"/>
      <c r="AQ8" s="21"/>
      <c r="AR8" s="21"/>
      <c r="AS8" s="21"/>
      <c r="AT8" s="7">
        <f>データ!T6</f>
        <v>193.05</v>
      </c>
      <c r="AU8" s="7"/>
      <c r="AV8" s="7"/>
      <c r="AW8" s="7"/>
      <c r="AX8" s="7"/>
      <c r="AY8" s="7"/>
      <c r="AZ8" s="7"/>
      <c r="BA8" s="7"/>
      <c r="BB8" s="7">
        <f>データ!U6</f>
        <v>407.3</v>
      </c>
      <c r="BC8" s="7"/>
      <c r="BD8" s="7"/>
      <c r="BE8" s="7"/>
      <c r="BF8" s="7"/>
      <c r="BG8" s="7"/>
      <c r="BH8" s="7"/>
      <c r="BI8" s="7"/>
      <c r="BJ8" s="3"/>
      <c r="BK8" s="3"/>
      <c r="BL8" s="27" t="s">
        <v>15</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94.34</v>
      </c>
      <c r="J10" s="7"/>
      <c r="K10" s="7"/>
      <c r="L10" s="7"/>
      <c r="M10" s="7"/>
      <c r="N10" s="7"/>
      <c r="O10" s="7"/>
      <c r="P10" s="7">
        <f>データ!P6</f>
        <v>0.92</v>
      </c>
      <c r="Q10" s="7"/>
      <c r="R10" s="7"/>
      <c r="S10" s="7"/>
      <c r="T10" s="7"/>
      <c r="U10" s="7"/>
      <c r="V10" s="7"/>
      <c r="W10" s="7">
        <f>データ!Q6</f>
        <v>72.040000000000006</v>
      </c>
      <c r="X10" s="7"/>
      <c r="Y10" s="7"/>
      <c r="Z10" s="7"/>
      <c r="AA10" s="7"/>
      <c r="AB10" s="7"/>
      <c r="AC10" s="7"/>
      <c r="AD10" s="21">
        <f>データ!R6</f>
        <v>2706</v>
      </c>
      <c r="AE10" s="21"/>
      <c r="AF10" s="21"/>
      <c r="AG10" s="21"/>
      <c r="AH10" s="21"/>
      <c r="AI10" s="21"/>
      <c r="AJ10" s="21"/>
      <c r="AK10" s="2"/>
      <c r="AL10" s="21">
        <f>データ!V6</f>
        <v>723</v>
      </c>
      <c r="AM10" s="21"/>
      <c r="AN10" s="21"/>
      <c r="AO10" s="21"/>
      <c r="AP10" s="21"/>
      <c r="AQ10" s="21"/>
      <c r="AR10" s="21"/>
      <c r="AS10" s="21"/>
      <c r="AT10" s="7">
        <f>データ!W6</f>
        <v>0.27</v>
      </c>
      <c r="AU10" s="7"/>
      <c r="AV10" s="7"/>
      <c r="AW10" s="7"/>
      <c r="AX10" s="7"/>
      <c r="AY10" s="7"/>
      <c r="AZ10" s="7"/>
      <c r="BA10" s="7"/>
      <c r="BB10" s="7">
        <f>データ!X6</f>
        <v>2677.78</v>
      </c>
      <c r="BC10" s="7"/>
      <c r="BD10" s="7"/>
      <c r="BE10" s="7"/>
      <c r="BF10" s="7"/>
      <c r="BG10" s="7"/>
      <c r="BH10" s="7"/>
      <c r="BI10" s="7"/>
      <c r="BJ10" s="2"/>
      <c r="BK10" s="2"/>
      <c r="BL10" s="29" t="s">
        <v>39</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46</v>
      </c>
      <c r="F84" s="12" t="s">
        <v>48</v>
      </c>
      <c r="G84" s="12" t="s">
        <v>49</v>
      </c>
      <c r="H84" s="12" t="s">
        <v>43</v>
      </c>
      <c r="I84" s="12" t="s">
        <v>12</v>
      </c>
      <c r="J84" s="12" t="s">
        <v>50</v>
      </c>
      <c r="K84" s="12" t="s">
        <v>51</v>
      </c>
      <c r="L84" s="12" t="s">
        <v>34</v>
      </c>
      <c r="M84" s="12" t="s">
        <v>38</v>
      </c>
      <c r="N84" s="12" t="s">
        <v>52</v>
      </c>
      <c r="O84" s="12" t="s">
        <v>54</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ndxAp/fMR2ZEB6O02ZwtVRqHE+b3TvotltI3+IlyNgU5xQ+6bIym1oVITxl9xQq6mgt1hbU4S/KX72nVDh1Ccw==" saltValue="ij1ct4BLOkHZHlALmcdY/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35</v>
      </c>
      <c r="C3" s="58" t="s">
        <v>59</v>
      </c>
      <c r="D3" s="58" t="s">
        <v>60</v>
      </c>
      <c r="E3" s="58" t="s">
        <v>6</v>
      </c>
      <c r="F3" s="58" t="s">
        <v>5</v>
      </c>
      <c r="G3" s="58" t="s">
        <v>27</v>
      </c>
      <c r="H3" s="65" t="s">
        <v>61</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64</v>
      </c>
      <c r="BG4" s="77"/>
      <c r="BH4" s="77"/>
      <c r="BI4" s="77"/>
      <c r="BJ4" s="77"/>
      <c r="BK4" s="77"/>
      <c r="BL4" s="77"/>
      <c r="BM4" s="77"/>
      <c r="BN4" s="77"/>
      <c r="BO4" s="77"/>
      <c r="BP4" s="77"/>
      <c r="BQ4" s="77" t="s">
        <v>17</v>
      </c>
      <c r="BR4" s="77"/>
      <c r="BS4" s="77"/>
      <c r="BT4" s="77"/>
      <c r="BU4" s="77"/>
      <c r="BV4" s="77"/>
      <c r="BW4" s="77"/>
      <c r="BX4" s="77"/>
      <c r="BY4" s="77"/>
      <c r="BZ4" s="77"/>
      <c r="CA4" s="77"/>
      <c r="CB4" s="77" t="s">
        <v>63</v>
      </c>
      <c r="CC4" s="77"/>
      <c r="CD4" s="77"/>
      <c r="CE4" s="77"/>
      <c r="CF4" s="77"/>
      <c r="CG4" s="77"/>
      <c r="CH4" s="77"/>
      <c r="CI4" s="77"/>
      <c r="CJ4" s="77"/>
      <c r="CK4" s="77"/>
      <c r="CL4" s="77"/>
      <c r="CM4" s="77" t="s">
        <v>0</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8</v>
      </c>
      <c r="N5" s="67" t="s">
        <v>74</v>
      </c>
      <c r="O5" s="67" t="s">
        <v>75</v>
      </c>
      <c r="P5" s="67" t="s">
        <v>76</v>
      </c>
      <c r="Q5" s="67" t="s">
        <v>77</v>
      </c>
      <c r="R5" s="67" t="s">
        <v>78</v>
      </c>
      <c r="S5" s="67" t="s">
        <v>79</v>
      </c>
      <c r="T5" s="67" t="s">
        <v>80</v>
      </c>
      <c r="U5" s="67" t="s">
        <v>1</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45</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2021</v>
      </c>
      <c r="C6" s="61">
        <f t="shared" si="1"/>
        <v>112097</v>
      </c>
      <c r="D6" s="61">
        <f t="shared" si="1"/>
        <v>46</v>
      </c>
      <c r="E6" s="61">
        <f t="shared" si="1"/>
        <v>17</v>
      </c>
      <c r="F6" s="61">
        <f t="shared" si="1"/>
        <v>4</v>
      </c>
      <c r="G6" s="61">
        <f t="shared" si="1"/>
        <v>0</v>
      </c>
      <c r="H6" s="61" t="str">
        <f t="shared" si="1"/>
        <v>埼玉県　飯能市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94.34</v>
      </c>
      <c r="P6" s="70">
        <f t="shared" si="1"/>
        <v>0.92</v>
      </c>
      <c r="Q6" s="70">
        <f t="shared" si="1"/>
        <v>72.040000000000006</v>
      </c>
      <c r="R6" s="70">
        <f t="shared" si="1"/>
        <v>2706</v>
      </c>
      <c r="S6" s="70">
        <f t="shared" si="1"/>
        <v>78630</v>
      </c>
      <c r="T6" s="70">
        <f t="shared" si="1"/>
        <v>193.05</v>
      </c>
      <c r="U6" s="70">
        <f t="shared" si="1"/>
        <v>407.3</v>
      </c>
      <c r="V6" s="70">
        <f t="shared" si="1"/>
        <v>723</v>
      </c>
      <c r="W6" s="70">
        <f t="shared" si="1"/>
        <v>0.27</v>
      </c>
      <c r="X6" s="70">
        <f t="shared" si="1"/>
        <v>2677.78</v>
      </c>
      <c r="Y6" s="78" t="str">
        <f t="shared" ref="Y6:AH6" si="2">IF(Y7="",NA(),Y7)</f>
        <v>-</v>
      </c>
      <c r="Z6" s="78" t="str">
        <f t="shared" si="2"/>
        <v>-</v>
      </c>
      <c r="AA6" s="78">
        <f t="shared" si="2"/>
        <v>130.9</v>
      </c>
      <c r="AB6" s="78">
        <f t="shared" si="2"/>
        <v>133.02000000000001</v>
      </c>
      <c r="AC6" s="78">
        <f t="shared" si="2"/>
        <v>100</v>
      </c>
      <c r="AD6" s="78" t="str">
        <f t="shared" si="2"/>
        <v>-</v>
      </c>
      <c r="AE6" s="78" t="str">
        <f t="shared" si="2"/>
        <v>-</v>
      </c>
      <c r="AF6" s="78">
        <f t="shared" si="2"/>
        <v>102.73</v>
      </c>
      <c r="AG6" s="78">
        <f t="shared" si="2"/>
        <v>105.78</v>
      </c>
      <c r="AH6" s="78">
        <f t="shared" si="2"/>
        <v>106.09</v>
      </c>
      <c r="AI6" s="70" t="str">
        <f>IF(AI7="","",IF(AI7="-","【-】","【"&amp;SUBSTITUTE(TEXT(AI7,"#,##0.00"),"-","△")&amp;"】"))</f>
        <v>【105.35】</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94.97</v>
      </c>
      <c r="AR6" s="78">
        <f t="shared" si="3"/>
        <v>63.96</v>
      </c>
      <c r="AS6" s="78">
        <f t="shared" si="3"/>
        <v>69.42</v>
      </c>
      <c r="AT6" s="70" t="str">
        <f>IF(AT7="","",IF(AT7="-","【-】","【"&amp;SUBSTITUTE(TEXT(AT7,"#,##0.00"),"-","△")&amp;"】"))</f>
        <v>【63.89】</v>
      </c>
      <c r="AU6" s="78" t="str">
        <f t="shared" ref="AU6:BD6" si="4">IF(AU7="",NA(),AU7)</f>
        <v>-</v>
      </c>
      <c r="AV6" s="78" t="str">
        <f t="shared" si="4"/>
        <v>-</v>
      </c>
      <c r="AW6" s="78">
        <f t="shared" si="4"/>
        <v>3508.01</v>
      </c>
      <c r="AX6" s="78">
        <f t="shared" si="4"/>
        <v>384.66</v>
      </c>
      <c r="AY6" s="78">
        <f t="shared" si="4"/>
        <v>964.35</v>
      </c>
      <c r="AZ6" s="78" t="str">
        <f t="shared" si="4"/>
        <v>-</v>
      </c>
      <c r="BA6" s="78" t="str">
        <f t="shared" si="4"/>
        <v>-</v>
      </c>
      <c r="BB6" s="78">
        <f t="shared" si="4"/>
        <v>47.72</v>
      </c>
      <c r="BC6" s="78">
        <f t="shared" si="4"/>
        <v>44.24</v>
      </c>
      <c r="BD6" s="78">
        <f t="shared" si="4"/>
        <v>43.07</v>
      </c>
      <c r="BE6" s="70" t="str">
        <f>IF(BE7="","",IF(BE7="-","【-】","【"&amp;SUBSTITUTE(TEXT(BE7,"#,##0.00"),"-","△")&amp;"】"))</f>
        <v>【44.07】</v>
      </c>
      <c r="BF6" s="78" t="str">
        <f t="shared" ref="BF6:BO6" si="5">IF(BF7="",NA(),BF7)</f>
        <v>-</v>
      </c>
      <c r="BG6" s="78" t="str">
        <f t="shared" si="5"/>
        <v>-</v>
      </c>
      <c r="BH6" s="78">
        <f t="shared" si="5"/>
        <v>430.47</v>
      </c>
      <c r="BI6" s="78">
        <f t="shared" si="5"/>
        <v>280.11</v>
      </c>
      <c r="BJ6" s="78">
        <f t="shared" si="5"/>
        <v>156.27000000000001</v>
      </c>
      <c r="BK6" s="78" t="str">
        <f t="shared" si="5"/>
        <v>-</v>
      </c>
      <c r="BL6" s="78" t="str">
        <f t="shared" si="5"/>
        <v>-</v>
      </c>
      <c r="BM6" s="78">
        <f t="shared" si="5"/>
        <v>1206.79</v>
      </c>
      <c r="BN6" s="78">
        <f t="shared" si="5"/>
        <v>1258.43</v>
      </c>
      <c r="BO6" s="78">
        <f t="shared" si="5"/>
        <v>1163.75</v>
      </c>
      <c r="BP6" s="70" t="str">
        <f>IF(BP7="","",IF(BP7="-","【-】","【"&amp;SUBSTITUTE(TEXT(BP7,"#,##0.00"),"-","△")&amp;"】"))</f>
        <v>【1,201.79】</v>
      </c>
      <c r="BQ6" s="78" t="str">
        <f t="shared" ref="BQ6:BZ6" si="6">IF(BQ7="",NA(),BQ7)</f>
        <v>-</v>
      </c>
      <c r="BR6" s="78" t="str">
        <f t="shared" si="6"/>
        <v>-</v>
      </c>
      <c r="BS6" s="78">
        <f t="shared" si="6"/>
        <v>28.76</v>
      </c>
      <c r="BT6" s="78">
        <f t="shared" si="6"/>
        <v>36.15</v>
      </c>
      <c r="BU6" s="78">
        <f t="shared" si="6"/>
        <v>31.25</v>
      </c>
      <c r="BV6" s="78" t="str">
        <f t="shared" si="6"/>
        <v>-</v>
      </c>
      <c r="BW6" s="78" t="str">
        <f t="shared" si="6"/>
        <v>-</v>
      </c>
      <c r="BX6" s="78">
        <f t="shared" si="6"/>
        <v>71.84</v>
      </c>
      <c r="BY6" s="78">
        <f t="shared" si="6"/>
        <v>73.36</v>
      </c>
      <c r="BZ6" s="78">
        <f t="shared" si="6"/>
        <v>72.599999999999994</v>
      </c>
      <c r="CA6" s="70" t="str">
        <f>IF(CA7="","",IF(CA7="-","【-】","【"&amp;SUBSTITUTE(TEXT(CA7,"#,##0.00"),"-","△")&amp;"】"))</f>
        <v>【75.31】</v>
      </c>
      <c r="CB6" s="78" t="str">
        <f t="shared" ref="CB6:CK6" si="7">IF(CB7="",NA(),CB7)</f>
        <v>-</v>
      </c>
      <c r="CC6" s="78" t="str">
        <f t="shared" si="7"/>
        <v>-</v>
      </c>
      <c r="CD6" s="78">
        <f t="shared" si="7"/>
        <v>482.37</v>
      </c>
      <c r="CE6" s="78">
        <f t="shared" si="7"/>
        <v>381.48</v>
      </c>
      <c r="CF6" s="78">
        <f t="shared" si="7"/>
        <v>438.34</v>
      </c>
      <c r="CG6" s="78" t="str">
        <f t="shared" si="7"/>
        <v>-</v>
      </c>
      <c r="CH6" s="78" t="str">
        <f t="shared" si="7"/>
        <v>-</v>
      </c>
      <c r="CI6" s="78">
        <f t="shared" si="7"/>
        <v>228.47</v>
      </c>
      <c r="CJ6" s="78">
        <f t="shared" si="7"/>
        <v>224.88</v>
      </c>
      <c r="CK6" s="78">
        <f t="shared" si="7"/>
        <v>228.64</v>
      </c>
      <c r="CL6" s="70" t="str">
        <f>IF(CL7="","",IF(CL7="-","【-】","【"&amp;SUBSTITUTE(TEXT(CL7,"#,##0.00"),"-","△")&amp;"】"))</f>
        <v>【216.39】</v>
      </c>
      <c r="CM6" s="78" t="str">
        <f t="shared" ref="CM6:CV6" si="8">IF(CM7="",NA(),CM7)</f>
        <v>-</v>
      </c>
      <c r="CN6" s="78" t="str">
        <f t="shared" si="8"/>
        <v>-</v>
      </c>
      <c r="CO6" s="78">
        <f t="shared" si="8"/>
        <v>72.849999999999994</v>
      </c>
      <c r="CP6" s="78">
        <f t="shared" si="8"/>
        <v>77.150000000000006</v>
      </c>
      <c r="CQ6" s="78">
        <f t="shared" si="8"/>
        <v>71.239999999999995</v>
      </c>
      <c r="CR6" s="78" t="str">
        <f t="shared" si="8"/>
        <v>-</v>
      </c>
      <c r="CS6" s="78" t="str">
        <f t="shared" si="8"/>
        <v>-</v>
      </c>
      <c r="CT6" s="78">
        <f t="shared" si="8"/>
        <v>42.47</v>
      </c>
      <c r="CU6" s="78">
        <f t="shared" si="8"/>
        <v>42.4</v>
      </c>
      <c r="CV6" s="78">
        <f t="shared" si="8"/>
        <v>42.28</v>
      </c>
      <c r="CW6" s="70" t="str">
        <f>IF(CW7="","",IF(CW7="-","【-】","【"&amp;SUBSTITUTE(TEXT(CW7,"#,##0.00"),"-","△")&amp;"】"))</f>
        <v>【42.57】</v>
      </c>
      <c r="CX6" s="78" t="str">
        <f t="shared" ref="CX6:DG6" si="9">IF(CX7="",NA(),CX7)</f>
        <v>-</v>
      </c>
      <c r="CY6" s="78" t="str">
        <f t="shared" si="9"/>
        <v>-</v>
      </c>
      <c r="CZ6" s="78">
        <f t="shared" si="9"/>
        <v>97.28</v>
      </c>
      <c r="DA6" s="78">
        <f t="shared" si="9"/>
        <v>97.25</v>
      </c>
      <c r="DB6" s="78">
        <f t="shared" si="9"/>
        <v>97.23</v>
      </c>
      <c r="DC6" s="78" t="str">
        <f t="shared" si="9"/>
        <v>-</v>
      </c>
      <c r="DD6" s="78" t="str">
        <f t="shared" si="9"/>
        <v>-</v>
      </c>
      <c r="DE6" s="78">
        <f t="shared" si="9"/>
        <v>83.75</v>
      </c>
      <c r="DF6" s="78">
        <f t="shared" si="9"/>
        <v>84.19</v>
      </c>
      <c r="DG6" s="78">
        <f t="shared" si="9"/>
        <v>84.34</v>
      </c>
      <c r="DH6" s="70" t="str">
        <f>IF(DH7="","",IF(DH7="-","【-】","【"&amp;SUBSTITUTE(TEXT(DH7,"#,##0.00"),"-","△")&amp;"】"))</f>
        <v>【85.24】</v>
      </c>
      <c r="DI6" s="78" t="str">
        <f t="shared" ref="DI6:DR6" si="10">IF(DI7="",NA(),DI7)</f>
        <v>-</v>
      </c>
      <c r="DJ6" s="78" t="str">
        <f t="shared" si="10"/>
        <v>-</v>
      </c>
      <c r="DK6" s="78">
        <f t="shared" si="10"/>
        <v>5.21</v>
      </c>
      <c r="DL6" s="78">
        <f t="shared" si="10"/>
        <v>6.25</v>
      </c>
      <c r="DM6" s="78">
        <f t="shared" si="10"/>
        <v>10.88</v>
      </c>
      <c r="DN6" s="78" t="str">
        <f t="shared" si="10"/>
        <v>-</v>
      </c>
      <c r="DO6" s="78" t="str">
        <f t="shared" si="10"/>
        <v>-</v>
      </c>
      <c r="DP6" s="78">
        <f t="shared" si="10"/>
        <v>24.68</v>
      </c>
      <c r="DQ6" s="78">
        <f t="shared" si="10"/>
        <v>21.36</v>
      </c>
      <c r="DR6" s="78">
        <f t="shared" si="10"/>
        <v>22.79</v>
      </c>
      <c r="DS6" s="70" t="str">
        <f>IF(DS7="","",IF(DS7="-","【-】","【"&amp;SUBSTITUTE(TEXT(DS7,"#,##0.00"),"-","△")&amp;"】"))</f>
        <v>【25.87】</v>
      </c>
      <c r="DT6" s="78" t="str">
        <f t="shared" ref="DT6:EC6" si="11">IF(DT7="",NA(),DT7)</f>
        <v>-</v>
      </c>
      <c r="DU6" s="78" t="str">
        <f t="shared" si="11"/>
        <v>-</v>
      </c>
      <c r="DV6" s="70">
        <f t="shared" si="11"/>
        <v>0</v>
      </c>
      <c r="DW6" s="70">
        <f t="shared" si="11"/>
        <v>0</v>
      </c>
      <c r="DX6" s="70">
        <f t="shared" si="11"/>
        <v>0</v>
      </c>
      <c r="DY6" s="78" t="str">
        <f t="shared" si="11"/>
        <v>-</v>
      </c>
      <c r="DZ6" s="78" t="str">
        <f t="shared" si="11"/>
        <v>-</v>
      </c>
      <c r="EA6" s="78">
        <f t="shared" si="11"/>
        <v>8.6199999999999992</v>
      </c>
      <c r="EB6" s="78">
        <f t="shared" si="11"/>
        <v>1.e-002</v>
      </c>
      <c r="EC6" s="78">
        <f t="shared" si="11"/>
        <v>1.e-002</v>
      </c>
      <c r="ED6" s="70" t="str">
        <f>IF(ED7="","",IF(ED7="-","【-】","【"&amp;SUBSTITUTE(TEXT(ED7,"#,##0.00"),"-","△")&amp;"】"))</f>
        <v>【0.01】</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0.36</v>
      </c>
      <c r="EM6" s="78">
        <f t="shared" si="12"/>
        <v>0.39</v>
      </c>
      <c r="EN6" s="78">
        <f t="shared" si="12"/>
        <v>0.1</v>
      </c>
      <c r="EO6" s="70" t="str">
        <f>IF(EO7="","",IF(EO7="-","【-】","【"&amp;SUBSTITUTE(TEXT(EO7,"#,##0.00"),"-","△")&amp;"】"))</f>
        <v>【0.15】</v>
      </c>
    </row>
    <row r="7" spans="1:148" s="55" customFormat="1">
      <c r="A7" s="56"/>
      <c r="B7" s="62">
        <v>2021</v>
      </c>
      <c r="C7" s="62">
        <v>112097</v>
      </c>
      <c r="D7" s="62">
        <v>46</v>
      </c>
      <c r="E7" s="62">
        <v>17</v>
      </c>
      <c r="F7" s="62">
        <v>4</v>
      </c>
      <c r="G7" s="62">
        <v>0</v>
      </c>
      <c r="H7" s="62" t="s">
        <v>96</v>
      </c>
      <c r="I7" s="62" t="s">
        <v>97</v>
      </c>
      <c r="J7" s="62" t="s">
        <v>98</v>
      </c>
      <c r="K7" s="62" t="s">
        <v>14</v>
      </c>
      <c r="L7" s="62" t="s">
        <v>99</v>
      </c>
      <c r="M7" s="62" t="s">
        <v>100</v>
      </c>
      <c r="N7" s="71" t="s">
        <v>101</v>
      </c>
      <c r="O7" s="71">
        <v>94.34</v>
      </c>
      <c r="P7" s="71">
        <v>0.92</v>
      </c>
      <c r="Q7" s="71">
        <v>72.040000000000006</v>
      </c>
      <c r="R7" s="71">
        <v>2706</v>
      </c>
      <c r="S7" s="71">
        <v>78630</v>
      </c>
      <c r="T7" s="71">
        <v>193.05</v>
      </c>
      <c r="U7" s="71">
        <v>407.3</v>
      </c>
      <c r="V7" s="71">
        <v>723</v>
      </c>
      <c r="W7" s="71">
        <v>0.27</v>
      </c>
      <c r="X7" s="71">
        <v>2677.78</v>
      </c>
      <c r="Y7" s="71" t="s">
        <v>101</v>
      </c>
      <c r="Z7" s="71" t="s">
        <v>101</v>
      </c>
      <c r="AA7" s="71">
        <v>130.9</v>
      </c>
      <c r="AB7" s="71">
        <v>133.02000000000001</v>
      </c>
      <c r="AC7" s="71">
        <v>100</v>
      </c>
      <c r="AD7" s="71" t="s">
        <v>101</v>
      </c>
      <c r="AE7" s="71" t="s">
        <v>101</v>
      </c>
      <c r="AF7" s="71">
        <v>102.73</v>
      </c>
      <c r="AG7" s="71">
        <v>105.78</v>
      </c>
      <c r="AH7" s="71">
        <v>106.09</v>
      </c>
      <c r="AI7" s="71">
        <v>105.35</v>
      </c>
      <c r="AJ7" s="71" t="s">
        <v>101</v>
      </c>
      <c r="AK7" s="71" t="s">
        <v>101</v>
      </c>
      <c r="AL7" s="71">
        <v>0</v>
      </c>
      <c r="AM7" s="71">
        <v>0</v>
      </c>
      <c r="AN7" s="71">
        <v>0</v>
      </c>
      <c r="AO7" s="71" t="s">
        <v>101</v>
      </c>
      <c r="AP7" s="71" t="s">
        <v>101</v>
      </c>
      <c r="AQ7" s="71">
        <v>94.97</v>
      </c>
      <c r="AR7" s="71">
        <v>63.96</v>
      </c>
      <c r="AS7" s="71">
        <v>69.42</v>
      </c>
      <c r="AT7" s="71">
        <v>63.89</v>
      </c>
      <c r="AU7" s="71" t="s">
        <v>101</v>
      </c>
      <c r="AV7" s="71" t="s">
        <v>101</v>
      </c>
      <c r="AW7" s="71">
        <v>3508.01</v>
      </c>
      <c r="AX7" s="71">
        <v>384.66</v>
      </c>
      <c r="AY7" s="71">
        <v>964.35</v>
      </c>
      <c r="AZ7" s="71" t="s">
        <v>101</v>
      </c>
      <c r="BA7" s="71" t="s">
        <v>101</v>
      </c>
      <c r="BB7" s="71">
        <v>47.72</v>
      </c>
      <c r="BC7" s="71">
        <v>44.24</v>
      </c>
      <c r="BD7" s="71">
        <v>43.07</v>
      </c>
      <c r="BE7" s="71">
        <v>44.07</v>
      </c>
      <c r="BF7" s="71" t="s">
        <v>101</v>
      </c>
      <c r="BG7" s="71" t="s">
        <v>101</v>
      </c>
      <c r="BH7" s="71">
        <v>430.47</v>
      </c>
      <c r="BI7" s="71">
        <v>280.11</v>
      </c>
      <c r="BJ7" s="71">
        <v>156.27000000000001</v>
      </c>
      <c r="BK7" s="71" t="s">
        <v>101</v>
      </c>
      <c r="BL7" s="71" t="s">
        <v>101</v>
      </c>
      <c r="BM7" s="71">
        <v>1206.79</v>
      </c>
      <c r="BN7" s="71">
        <v>1258.43</v>
      </c>
      <c r="BO7" s="71">
        <v>1163.75</v>
      </c>
      <c r="BP7" s="71">
        <v>1201.79</v>
      </c>
      <c r="BQ7" s="71" t="s">
        <v>101</v>
      </c>
      <c r="BR7" s="71" t="s">
        <v>101</v>
      </c>
      <c r="BS7" s="71">
        <v>28.76</v>
      </c>
      <c r="BT7" s="71">
        <v>36.15</v>
      </c>
      <c r="BU7" s="71">
        <v>31.25</v>
      </c>
      <c r="BV7" s="71" t="s">
        <v>101</v>
      </c>
      <c r="BW7" s="71" t="s">
        <v>101</v>
      </c>
      <c r="BX7" s="71">
        <v>71.84</v>
      </c>
      <c r="BY7" s="71">
        <v>73.36</v>
      </c>
      <c r="BZ7" s="71">
        <v>72.599999999999994</v>
      </c>
      <c r="CA7" s="71">
        <v>75.31</v>
      </c>
      <c r="CB7" s="71" t="s">
        <v>101</v>
      </c>
      <c r="CC7" s="71" t="s">
        <v>101</v>
      </c>
      <c r="CD7" s="71">
        <v>482.37</v>
      </c>
      <c r="CE7" s="71">
        <v>381.48</v>
      </c>
      <c r="CF7" s="71">
        <v>438.34</v>
      </c>
      <c r="CG7" s="71" t="s">
        <v>101</v>
      </c>
      <c r="CH7" s="71" t="s">
        <v>101</v>
      </c>
      <c r="CI7" s="71">
        <v>228.47</v>
      </c>
      <c r="CJ7" s="71">
        <v>224.88</v>
      </c>
      <c r="CK7" s="71">
        <v>228.64</v>
      </c>
      <c r="CL7" s="71">
        <v>216.39</v>
      </c>
      <c r="CM7" s="71" t="s">
        <v>101</v>
      </c>
      <c r="CN7" s="71" t="s">
        <v>101</v>
      </c>
      <c r="CO7" s="71">
        <v>72.849999999999994</v>
      </c>
      <c r="CP7" s="71">
        <v>77.150000000000006</v>
      </c>
      <c r="CQ7" s="71">
        <v>71.239999999999995</v>
      </c>
      <c r="CR7" s="71" t="s">
        <v>101</v>
      </c>
      <c r="CS7" s="71" t="s">
        <v>101</v>
      </c>
      <c r="CT7" s="71">
        <v>42.47</v>
      </c>
      <c r="CU7" s="71">
        <v>42.4</v>
      </c>
      <c r="CV7" s="71">
        <v>42.28</v>
      </c>
      <c r="CW7" s="71">
        <v>42.57</v>
      </c>
      <c r="CX7" s="71" t="s">
        <v>101</v>
      </c>
      <c r="CY7" s="71" t="s">
        <v>101</v>
      </c>
      <c r="CZ7" s="71">
        <v>97.28</v>
      </c>
      <c r="DA7" s="71">
        <v>97.25</v>
      </c>
      <c r="DB7" s="71">
        <v>97.23</v>
      </c>
      <c r="DC7" s="71" t="s">
        <v>101</v>
      </c>
      <c r="DD7" s="71" t="s">
        <v>101</v>
      </c>
      <c r="DE7" s="71">
        <v>83.75</v>
      </c>
      <c r="DF7" s="71">
        <v>84.19</v>
      </c>
      <c r="DG7" s="71">
        <v>84.34</v>
      </c>
      <c r="DH7" s="71">
        <v>85.24</v>
      </c>
      <c r="DI7" s="71" t="s">
        <v>101</v>
      </c>
      <c r="DJ7" s="71" t="s">
        <v>101</v>
      </c>
      <c r="DK7" s="71">
        <v>5.21</v>
      </c>
      <c r="DL7" s="71">
        <v>6.25</v>
      </c>
      <c r="DM7" s="71">
        <v>10.88</v>
      </c>
      <c r="DN7" s="71" t="s">
        <v>101</v>
      </c>
      <c r="DO7" s="71" t="s">
        <v>101</v>
      </c>
      <c r="DP7" s="71">
        <v>24.68</v>
      </c>
      <c r="DQ7" s="71">
        <v>21.36</v>
      </c>
      <c r="DR7" s="71">
        <v>22.79</v>
      </c>
      <c r="DS7" s="71">
        <v>25.87</v>
      </c>
      <c r="DT7" s="71" t="s">
        <v>101</v>
      </c>
      <c r="DU7" s="71" t="s">
        <v>101</v>
      </c>
      <c r="DV7" s="71">
        <v>0</v>
      </c>
      <c r="DW7" s="71">
        <v>0</v>
      </c>
      <c r="DX7" s="71">
        <v>0</v>
      </c>
      <c r="DY7" s="71" t="s">
        <v>101</v>
      </c>
      <c r="DZ7" s="71" t="s">
        <v>101</v>
      </c>
      <c r="EA7" s="71">
        <v>8.6199999999999992</v>
      </c>
      <c r="EB7" s="71">
        <v>1.e-002</v>
      </c>
      <c r="EC7" s="71">
        <v>1.e-002</v>
      </c>
      <c r="ED7" s="71">
        <v>1.e-002</v>
      </c>
      <c r="EE7" s="71" t="s">
        <v>101</v>
      </c>
      <c r="EF7" s="71" t="s">
        <v>101</v>
      </c>
      <c r="EG7" s="71">
        <v>0</v>
      </c>
      <c r="EH7" s="71">
        <v>0</v>
      </c>
      <c r="EI7" s="71">
        <v>0</v>
      </c>
      <c r="EJ7" s="71" t="s">
        <v>101</v>
      </c>
      <c r="EK7" s="71" t="s">
        <v>101</v>
      </c>
      <c r="EL7" s="71">
        <v>0.36</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35</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HC30110</cp:lastModifiedBy>
  <dcterms:created xsi:type="dcterms:W3CDTF">2023-01-12T23:38:05Z</dcterms:created>
  <dcterms:modified xsi:type="dcterms:W3CDTF">2023-01-24T05:21:55Z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2023-01-24T05:21:55Z</vt:filetime>
  </property>
</Properties>
</file>