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UCEbGN4DUT6wQgI71732GoDVvf9kZxzh04Jy+kNMb/+TXYFCWZIfM3YEpuIAuWxlPzTAPYHCSK37gpBeTUkZg==" workbookSaltValue="yIimg9AP9R7nDsQxKT+xjw=="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<sst xmlns="http://schemas.openxmlformats.org/spreadsheetml/2006/main" xmlns:r="http://schemas.openxmlformats.org/officeDocument/2006/relationships" count="114" uniqueCount="114">
  <si>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</si>
  <si>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</si>
  <si>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</si>
  <si>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</si>
  <si>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</si>
  <si>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</si>
  <si>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</si>
  <si>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</si>
  <si>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</si>
  <si>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</si>
  <si>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</si>
  <si>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</si>
  <si>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</si>
  <si>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</si>
  <si>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</si>
  <si>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</si>
  <si>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</si>
  <si>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</si>
  <si>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</si>
  <si>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</si>
  <si>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</si>
  <si>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</si>
  <si>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</si>
  <si>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</si>
  <si>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</si>
  <si>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</si>
  <si>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</si>
  <si>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</si>
  <si>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</si>
  <si>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</si>
  <si>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</si>
  <si>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</si>
  <si>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</si>
  <si>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</si>
  <si>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</si>
  <si>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</si>
  <si>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</si>
  <si>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</si>
  <si>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</si>
  <si>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</si>
  <si>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</si>
  <si>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</si>
  <si>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</si>
  <si>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</si>
  <si>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</si>
  <si>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</si>
  <si>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</si>
  <si>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</si>
  <si>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</si>
  <si>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</si>
  <si>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</si>
  <si>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</si>
  <si>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</si>
  <si>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</si>
  <si>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</si>
  <si>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</si>
  <si>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</si>
  <si>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</si>
  <si>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</si>
  <si>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</si>
  <si>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</si>
  <si>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</si>
  <si>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</si>
  <si>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</si>
  <si>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</si>
  <si>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</si>
  <si>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</si>
  <si>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</si>
  <si>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</si>
  <si>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</si>
  <si>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</si>
  <si>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</si>
  <si>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</si>
  <si>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</si>
  <si>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</si>
  <si>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</si>
  <si>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</si>
  <si>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</si>
  <si>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</si>
  <si>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</si>
  <si>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</si>
  <si>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</si>
  <si>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</si>
  <si>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</si>
  <si>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</si>
  <si>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</si>
  <si>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</si>
  <si>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</si>
  <si>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</si>
  <si>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</si>
  <si>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</si>
  <si>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</si>
  <si>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</si>
  <si>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</si>
  <si>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</si>
  <si>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</si>
  <si>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埼玉県　飯能市</t>
  </si>
  <si>
    <t>法適用</t>
  </si>
  <si>
    <t>下水道事業</t>
  </si>
  <si>
    <t>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</si>
  <si>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</si>
  <si>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</si>
  <si>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</si>
  <si>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</si>
  <si>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</si>
  <si>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</si>
  <si>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</si>
  <si>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</si>
  <si>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</si>
  <si>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</si>
  <si>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</si>
  <si>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①有形固定資産減価償却率
逓増傾向にあるものの、類似団体平均と比較して低い状況にある。しかし、施設老朽化に伴う改築・修繕を推進する必要がある。
②管渠老朽化率・③管渠改善率
法定耐用年数を超えた管渠はなく、②③ともに0％となっている。
</t>
    <rPh sb="53" eb="54">
      <t>トモナ</t>
    </rPh>
    <rPh sb="55" eb="57">
      <t>カイチク</t>
    </rPh>
    <phoneticPr fontId="1"/>
  </si>
  <si>
    <t>当該処理区は事業規模が小さいながらも、管渠やポンプ場に加えて、単独処理場を有することから、施設の更新や維持管理に要する費用の増加は避けられない状況にある。また、人口減少や節水技術の向上により使用料収入の減少が予想され、収入と支出の両面から厳しい状況になると見込まれる。
下水道事業を持続可能なものにするために、ソフト面としては、経営を効率化し経費削減に努めるとともに、適正な使用料収入の確保を目指すことで、経営基盤の強化を図る。また、ハード面としては将来人口の動向、施設の老朽化状況などを踏まえ、施設のあり方などを検討する必要がある。</t>
  </si>
  <si>
    <r>
      <t>①経常収支比率
類似団体平均を下回ったが、約100％となった。しかし、他会計補助金をはじめとする一般会計繰入金の増額によって補てんしたところが多く、営業収益は減収、処理場費をはじめとする営業費用は増加した。また、本市が所有する単独処理場の老朽化対策が急務となっていることから、令和6年度以降も処理場費をはじめとする営業費用の大幅な増加が予想される。</t>
    </r>
    <r>
      <rPr>
        <sz val="7.5"/>
        <color auto="1"/>
        <rFont val="ＭＳ ゴシック"/>
      </rPr>
      <t xml:space="preserve">
②累積欠損金比率
令和4年度に初めて計上したときと比較して減少している。しかし、営業収益は減収、処理場費をはじめとする営業費用は増加したが、他会計補助金の増額によって補てんしたため、当年度未処理欠損金の減少となった。翌年度以降は老朽化対策により累積欠損金比率が増加することが予想されるため、費用の抑制に努めるとともに、使用料水準の見直し等を行い、経営改善を図る必要がある。
③流動比率・④企業債残高対事業規模比率
建設改良費等の財源にあてるための企業債が少ないため、③は類似団体平均を上回り、④は平均を下回っている状況である。今後も企業債残高の上昇を抑制するとともに、十分な資金残高の確保に努める。
　※令和元年度の流動比率に誤りあり
　　3,508.01　→　233.93
⑤経費回収率
100％を下回っており、類似団体平均と比較しても低い状況である。この要因は、人口減による使用料収入の減少と処理場費の汚水処理費の増加によるが、今後は施設の老朽化による修繕など維持管理費の増加が避けられない状況である。使用料の見直しを含めた収支のあり方の検討が必要になる。
⑥汚水処理原価
人口減による有収水量の減少と価格高騰による処理場費の汚水処理費の増加により、類似団体平均を上回り、逓増傾向にある。今後は施設の老朽化による修繕など維持管理費の増加が避けられない状況である。
⑦施設利用率
昨年度比で約7％減の約66％となりながらも、類似団体平均を上回っている。この要因は、晴天時平均処理水量の減少によるが、有収水量や稼働率などの指標も考慮に入れながら、施設の運営体制、投資方針などを検討する必要がある。
⑧水洗化率
類似団体平均を上回っている。下水道未接続の家庭や事業所等への水洗化促進活動に積極的に取り組み、水洗化率の向上を図る。</t>
    </r>
    <rPh sb="15" eb="16">
      <t>シタ</t>
    </rPh>
    <rPh sb="138" eb="140">
      <t>レイワ</t>
    </rPh>
    <rPh sb="141" eb="143">
      <t>ネンド</t>
    </rPh>
    <rPh sb="190" eb="191">
      <t>ハジ</t>
    </rPh>
    <rPh sb="200" eb="202">
      <t>ヒカク</t>
    </rPh>
    <rPh sb="204" eb="206">
      <t>ゲン</t>
    </rPh>
    <rPh sb="252" eb="254">
      <t>ゾウガク</t>
    </rPh>
    <rPh sb="258" eb="259">
      <t>ホ</t>
    </rPh>
    <rPh sb="266" eb="275">
      <t>トウネンドミショ</t>
    </rPh>
    <rPh sb="276" eb="282">
      <t>ゲンショウ</t>
    </rPh>
    <rPh sb="283" eb="286">
      <t>ヨクネンド</t>
    </rPh>
    <rPh sb="286" eb="288">
      <t>イコウ</t>
    </rPh>
    <rPh sb="289" eb="292">
      <t>ロウキュウカ</t>
    </rPh>
    <rPh sb="292" eb="294">
      <t>タイサク</t>
    </rPh>
    <rPh sb="305" eb="307">
      <t>ゾウカ</t>
    </rPh>
    <rPh sb="312" eb="314">
      <t>ヨソウ</t>
    </rPh>
    <rPh sb="320" eb="322">
      <t>ヒヨウ</t>
    </rPh>
    <rPh sb="334" eb="337">
      <t>シヨウリョウ</t>
    </rPh>
    <rPh sb="337" eb="339">
      <t>スイジュン</t>
    </rPh>
    <rPh sb="340" eb="342">
      <t>ミナオ</t>
    </rPh>
    <rPh sb="343" eb="344">
      <t>トウ</t>
    </rPh>
    <rPh sb="345" eb="346">
      <t>オコナ</t>
    </rPh>
    <rPh sb="348" eb="350">
      <t>ケイエイ</t>
    </rPh>
    <rPh sb="350" eb="352">
      <t>カイゼン</t>
    </rPh>
    <rPh sb="353" eb="354">
      <t>ハカ</t>
    </rPh>
    <rPh sb="355" eb="357">
      <t>ヒツヨウ</t>
    </rPh>
    <rPh sb="558" eb="560">
      <t>ジンコウ</t>
    </rPh>
    <rPh sb="560" eb="561">
      <t>ゲン</t>
    </rPh>
    <rPh sb="664" eb="667">
      <t>ジンコウゲン</t>
    </rPh>
    <rPh sb="678" eb="685">
      <t>カカクコウトウ</t>
    </rPh>
    <rPh sb="702" eb="706">
      <t>ルイジダンタイ</t>
    </rPh>
    <rPh sb="706" eb="708">
      <t>ヘイキン</t>
    </rPh>
    <rPh sb="709" eb="711">
      <t>ウワマワ</t>
    </rPh>
    <rPh sb="713" eb="717">
      <t>テイゾウケイコウ</t>
    </rPh>
    <rPh sb="795" eb="796">
      <t>ウエ</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</si>
</sst>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7.5"/>
      <color auto="1"/>
      <name val="ＭＳ ゴシック"/>
      <family val="3"/>
    </font>
    <font>
      <sz val="9"/>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0.36</c:v>
                </c:pt>
                <c:pt idx="1">
                  <c:v>0.39</c:v>
                </c:pt>
                <c:pt idx="2">
                  <c:v>0.1</c:v>
                </c:pt>
                <c:pt idx="3">
                  <c:v>0.22</c:v>
                </c:pt>
                <c:pt idx="4">
                  <c:v>0.17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72.849999999999994</c:v>
                </c:pt>
                <c:pt idx="1">
                  <c:v>77.150000000000006</c:v>
                </c:pt>
                <c:pt idx="2">
                  <c:v>71.239999999999995</c:v>
                </c:pt>
                <c:pt idx="3">
                  <c:v>73.39</c:v>
                </c:pt>
                <c:pt idx="4">
                  <c:v>66.400000000000006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42.47</c:v>
                </c:pt>
                <c:pt idx="1">
                  <c:v>42.4</c:v>
                </c:pt>
                <c:pt idx="2">
                  <c:v>42.28</c:v>
                </c:pt>
                <c:pt idx="3">
                  <c:v>45.3</c:v>
                </c:pt>
                <c:pt idx="4">
                  <c:v>45.6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97.28</c:v>
                </c:pt>
                <c:pt idx="1">
                  <c:v>97.25</c:v>
                </c:pt>
                <c:pt idx="2">
                  <c:v>97.23</c:v>
                </c:pt>
                <c:pt idx="3">
                  <c:v>97.28</c:v>
                </c:pt>
                <c:pt idx="4">
                  <c:v>97.12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83.75</c:v>
                </c:pt>
                <c:pt idx="1">
                  <c:v>84.19</c:v>
                </c:pt>
                <c:pt idx="2">
                  <c:v>84.34</c:v>
                </c:pt>
                <c:pt idx="3">
                  <c:v>88.37</c:v>
                </c:pt>
                <c:pt idx="4">
                  <c:v>88.66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130.9</c:v>
                </c:pt>
                <c:pt idx="1">
                  <c:v>133.02000000000001</c:v>
                </c:pt>
                <c:pt idx="2">
                  <c:v>100</c:v>
                </c:pt>
                <c:pt idx="3">
                  <c:v>99.37</c:v>
                </c:pt>
                <c:pt idx="4">
                  <c:v>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102.73</c:v>
                </c:pt>
                <c:pt idx="1">
                  <c:v>105.78</c:v>
                </c:pt>
                <c:pt idx="2">
                  <c:v>106.09</c:v>
                </c:pt>
                <c:pt idx="3">
                  <c:v>101.98</c:v>
                </c:pt>
                <c:pt idx="4">
                  <c:v>102.68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5.21</c:v>
                </c:pt>
                <c:pt idx="1">
                  <c:v>6.25</c:v>
                </c:pt>
                <c:pt idx="2">
                  <c:v>10.88</c:v>
                </c:pt>
                <c:pt idx="3">
                  <c:v>15.5</c:v>
                </c:pt>
                <c:pt idx="4">
                  <c:v>20.05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24.68</c:v>
                </c:pt>
                <c:pt idx="1">
                  <c:v>21.36</c:v>
                </c:pt>
                <c:pt idx="2">
                  <c:v>22.79</c:v>
                </c:pt>
                <c:pt idx="3">
                  <c:v>32.57</c:v>
                </c:pt>
                <c:pt idx="4">
                  <c:v>33.159999999999997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8.6199999999999992</c:v>
                </c:pt>
                <c:pt idx="1">
                  <c:v>1.e-002</c:v>
                </c:pt>
                <c:pt idx="2">
                  <c:v>1.e-002</c:v>
                </c:pt>
                <c:pt idx="3">
                  <c:v>4.e-002</c:v>
                </c:pt>
                <c:pt idx="4">
                  <c:v>0.12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quot;-&quot;">
                  <c:v>2.89</c:v>
                </c:pt>
                <c:pt idx="4" formatCode="#,##0.00;&quot;△&quot;#,##0.00;&quot;-&quot;">
                  <c:v>5.e-002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94.97</c:v>
                </c:pt>
                <c:pt idx="1">
                  <c:v>63.96</c:v>
                </c:pt>
                <c:pt idx="2">
                  <c:v>69.42</c:v>
                </c:pt>
                <c:pt idx="3">
                  <c:v>52.27</c:v>
                </c:pt>
                <c:pt idx="4">
                  <c:v>58.68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3508.01</c:v>
                </c:pt>
                <c:pt idx="1">
                  <c:v>384.66</c:v>
                </c:pt>
                <c:pt idx="2">
                  <c:v>964.35</c:v>
                </c:pt>
                <c:pt idx="3">
                  <c:v>1882.54</c:v>
                </c:pt>
                <c:pt idx="4">
                  <c:v>1401.73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47.72</c:v>
                </c:pt>
                <c:pt idx="1">
                  <c:v>44.24</c:v>
                </c:pt>
                <c:pt idx="2">
                  <c:v>43.07</c:v>
                </c:pt>
                <c:pt idx="3">
                  <c:v>41.51</c:v>
                </c:pt>
                <c:pt idx="4">
                  <c:v>45.01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430.47</c:v>
                </c:pt>
                <c:pt idx="1">
                  <c:v>280.11</c:v>
                </c:pt>
                <c:pt idx="2">
                  <c:v>156.27000000000001</c:v>
                </c:pt>
                <c:pt idx="3">
                  <c:v>120.96</c:v>
                </c:pt>
                <c:pt idx="4">
                  <c:v>89.64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1206.79</c:v>
                </c:pt>
                <c:pt idx="1">
                  <c:v>1258.43</c:v>
                </c:pt>
                <c:pt idx="2">
                  <c:v>1163.75</c:v>
                </c:pt>
                <c:pt idx="3">
                  <c:v>1160.22</c:v>
                </c:pt>
                <c:pt idx="4">
                  <c:v>1141.98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28.76</c:v>
                </c:pt>
                <c:pt idx="1">
                  <c:v>36.15</c:v>
                </c:pt>
                <c:pt idx="2">
                  <c:v>31.25</c:v>
                </c:pt>
                <c:pt idx="3">
                  <c:v>30.47</c:v>
                </c:pt>
                <c:pt idx="4">
                  <c:v>26.55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71.84</c:v>
                </c:pt>
                <c:pt idx="1">
                  <c:v>73.36</c:v>
                </c:pt>
                <c:pt idx="2">
                  <c:v>72.599999999999994</c:v>
                </c:pt>
                <c:pt idx="3">
                  <c:v>81.81</c:v>
                </c:pt>
                <c:pt idx="4">
                  <c:v>82.27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482.37</c:v>
                </c:pt>
                <c:pt idx="1">
                  <c:v>381.48</c:v>
                </c:pt>
                <c:pt idx="2">
                  <c:v>438.34</c:v>
                </c:pt>
                <c:pt idx="3">
                  <c:v>455.71</c:v>
                </c:pt>
                <c:pt idx="4">
                  <c:v>522.04999999999995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228.47</c:v>
                </c:pt>
                <c:pt idx="1">
                  <c:v>224.88</c:v>
                </c:pt>
                <c:pt idx="2">
                  <c:v>228.64</c:v>
                </c:pt>
                <c:pt idx="3">
                  <c:v>193.59</c:v>
                </c:pt>
                <c:pt idx="4">
                  <c:v>194.42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9657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9657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9657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【48.91】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6802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6802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6802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J21" workbookViewId="0">
      <selection activeCell="BL45" sqref="BL45:BZ46"/>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埼玉県　飯能市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18</v>
      </c>
      <c r="AM7" s="5"/>
      <c r="AN7" s="5"/>
      <c r="AO7" s="5"/>
      <c r="AP7" s="5"/>
      <c r="AQ7" s="5"/>
      <c r="AR7" s="5"/>
      <c r="AS7" s="5"/>
      <c r="AT7" s="5" t="s">
        <v>11</v>
      </c>
      <c r="AU7" s="5"/>
      <c r="AV7" s="5"/>
      <c r="AW7" s="5"/>
      <c r="AX7" s="5"/>
      <c r="AY7" s="5"/>
      <c r="AZ7" s="5"/>
      <c r="BA7" s="5"/>
      <c r="BB7" s="5" t="s">
        <v>19</v>
      </c>
      <c r="BC7" s="5"/>
      <c r="BD7" s="5"/>
      <c r="BE7" s="5"/>
      <c r="BF7" s="5"/>
      <c r="BG7" s="5"/>
      <c r="BH7" s="5"/>
      <c r="BI7" s="5"/>
      <c r="BJ7" s="3"/>
      <c r="BK7" s="3"/>
      <c r="BL7" s="26" t="s">
        <v>20</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D1</v>
      </c>
      <c r="X8" s="6"/>
      <c r="Y8" s="6"/>
      <c r="Z8" s="6"/>
      <c r="AA8" s="6"/>
      <c r="AB8" s="6"/>
      <c r="AC8" s="6"/>
      <c r="AD8" s="20" t="str">
        <f>データ!$M$6</f>
        <v>非設置</v>
      </c>
      <c r="AE8" s="20"/>
      <c r="AF8" s="20"/>
      <c r="AG8" s="20"/>
      <c r="AH8" s="20"/>
      <c r="AI8" s="20"/>
      <c r="AJ8" s="20"/>
      <c r="AK8" s="3"/>
      <c r="AL8" s="21">
        <f>データ!S6</f>
        <v>78472</v>
      </c>
      <c r="AM8" s="21"/>
      <c r="AN8" s="21"/>
      <c r="AO8" s="21"/>
      <c r="AP8" s="21"/>
      <c r="AQ8" s="21"/>
      <c r="AR8" s="21"/>
      <c r="AS8" s="21"/>
      <c r="AT8" s="7">
        <f>データ!T6</f>
        <v>193.05</v>
      </c>
      <c r="AU8" s="7"/>
      <c r="AV8" s="7"/>
      <c r="AW8" s="7"/>
      <c r="AX8" s="7"/>
      <c r="AY8" s="7"/>
      <c r="AZ8" s="7"/>
      <c r="BA8" s="7"/>
      <c r="BB8" s="7">
        <f>データ!U6</f>
        <v>406.49</v>
      </c>
      <c r="BC8" s="7"/>
      <c r="BD8" s="7"/>
      <c r="BE8" s="7"/>
      <c r="BF8" s="7"/>
      <c r="BG8" s="7"/>
      <c r="BH8" s="7"/>
      <c r="BI8" s="7"/>
      <c r="BJ8" s="3"/>
      <c r="BK8" s="3"/>
      <c r="BL8" s="27" t="s">
        <v>17</v>
      </c>
      <c r="BM8" s="39"/>
      <c r="BN8" s="48" t="s">
        <v>22</v>
      </c>
      <c r="BO8" s="48"/>
      <c r="BP8" s="48"/>
      <c r="BQ8" s="48"/>
      <c r="BR8" s="48"/>
      <c r="BS8" s="48"/>
      <c r="BT8" s="48"/>
      <c r="BU8" s="48"/>
      <c r="BV8" s="48"/>
      <c r="BW8" s="48"/>
      <c r="BX8" s="48"/>
      <c r="BY8" s="52"/>
    </row>
    <row r="9" spans="1:78" ht="18.75" customHeight="1">
      <c r="A9" s="2"/>
      <c r="B9" s="5" t="s">
        <v>23</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24</v>
      </c>
      <c r="AE9" s="5"/>
      <c r="AF9" s="5"/>
      <c r="AG9" s="5"/>
      <c r="AH9" s="5"/>
      <c r="AI9" s="5"/>
      <c r="AJ9" s="5"/>
      <c r="AK9" s="3"/>
      <c r="AL9" s="5" t="s">
        <v>31</v>
      </c>
      <c r="AM9" s="5"/>
      <c r="AN9" s="5"/>
      <c r="AO9" s="5"/>
      <c r="AP9" s="5"/>
      <c r="AQ9" s="5"/>
      <c r="AR9" s="5"/>
      <c r="AS9" s="5"/>
      <c r="AT9" s="5" t="s">
        <v>32</v>
      </c>
      <c r="AU9" s="5"/>
      <c r="AV9" s="5"/>
      <c r="AW9" s="5"/>
      <c r="AX9" s="5"/>
      <c r="AY9" s="5"/>
      <c r="AZ9" s="5"/>
      <c r="BA9" s="5"/>
      <c r="BB9" s="5" t="s">
        <v>3</v>
      </c>
      <c r="BC9" s="5"/>
      <c r="BD9" s="5"/>
      <c r="BE9" s="5"/>
      <c r="BF9" s="5"/>
      <c r="BG9" s="5"/>
      <c r="BH9" s="5"/>
      <c r="BI9" s="5"/>
      <c r="BJ9" s="3"/>
      <c r="BK9" s="3"/>
      <c r="BL9" s="28" t="s">
        <v>33</v>
      </c>
      <c r="BM9" s="40"/>
      <c r="BN9" s="49"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96.16</v>
      </c>
      <c r="J10" s="7"/>
      <c r="K10" s="7"/>
      <c r="L10" s="7"/>
      <c r="M10" s="7"/>
      <c r="N10" s="7"/>
      <c r="O10" s="7"/>
      <c r="P10" s="7">
        <f>データ!P6</f>
        <v>0.89</v>
      </c>
      <c r="Q10" s="7"/>
      <c r="R10" s="7"/>
      <c r="S10" s="7"/>
      <c r="T10" s="7"/>
      <c r="U10" s="7"/>
      <c r="V10" s="7"/>
      <c r="W10" s="7">
        <f>データ!Q6</f>
        <v>73.8</v>
      </c>
      <c r="X10" s="7"/>
      <c r="Y10" s="7"/>
      <c r="Z10" s="7"/>
      <c r="AA10" s="7"/>
      <c r="AB10" s="7"/>
      <c r="AC10" s="7"/>
      <c r="AD10" s="21">
        <f>データ!R6</f>
        <v>2706</v>
      </c>
      <c r="AE10" s="21"/>
      <c r="AF10" s="21"/>
      <c r="AG10" s="21"/>
      <c r="AH10" s="21"/>
      <c r="AI10" s="21"/>
      <c r="AJ10" s="21"/>
      <c r="AK10" s="2"/>
      <c r="AL10" s="21">
        <f>データ!V6</f>
        <v>695</v>
      </c>
      <c r="AM10" s="21"/>
      <c r="AN10" s="21"/>
      <c r="AO10" s="21"/>
      <c r="AP10" s="21"/>
      <c r="AQ10" s="21"/>
      <c r="AR10" s="21"/>
      <c r="AS10" s="21"/>
      <c r="AT10" s="7">
        <f>データ!W6</f>
        <v>0.27</v>
      </c>
      <c r="AU10" s="7"/>
      <c r="AV10" s="7"/>
      <c r="AW10" s="7"/>
      <c r="AX10" s="7"/>
      <c r="AY10" s="7"/>
      <c r="AZ10" s="7"/>
      <c r="BA10" s="7"/>
      <c r="BB10" s="7">
        <f>データ!X6</f>
        <v>2574.0700000000002</v>
      </c>
      <c r="BC10" s="7"/>
      <c r="BD10" s="7"/>
      <c r="BE10" s="7"/>
      <c r="BF10" s="7"/>
      <c r="BG10" s="7"/>
      <c r="BH10" s="7"/>
      <c r="BI10" s="7"/>
      <c r="BJ10" s="2"/>
      <c r="BK10" s="2"/>
      <c r="BL10" s="29" t="s">
        <v>36</v>
      </c>
      <c r="BM10" s="41"/>
      <c r="BN10" s="50"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111</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112</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14</v>
      </c>
      <c r="J84" s="12" t="s">
        <v>48</v>
      </c>
      <c r="K84" s="12" t="s">
        <v>49</v>
      </c>
      <c r="L84" s="12" t="s">
        <v>1</v>
      </c>
      <c r="M84" s="12" t="s">
        <v>35</v>
      </c>
      <c r="N84" s="12" t="s">
        <v>50</v>
      </c>
      <c r="O84" s="12" t="s">
        <v>52</v>
      </c>
    </row>
    <row r="85" spans="1:78" hidden="1">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r4zF5lHlbLVKf1yYB6DtXMkfj6mwhMIbzev1WnmtL+GNCj170y/REJkBB9Zhvw+Bwk+Cq0v47jjWnkfMiEUv8g==" saltValue="vqcIa2WaZcxh+V6A90r+a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2" t="s">
        <v>55</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21</v>
      </c>
      <c r="B3" s="64" t="s">
        <v>0</v>
      </c>
      <c r="C3" s="64" t="s">
        <v>57</v>
      </c>
      <c r="D3" s="64" t="s">
        <v>58</v>
      </c>
      <c r="E3" s="64" t="s">
        <v>7</v>
      </c>
      <c r="F3" s="64" t="s">
        <v>6</v>
      </c>
      <c r="G3" s="64" t="s">
        <v>27</v>
      </c>
      <c r="H3" s="70" t="s">
        <v>59</v>
      </c>
      <c r="I3" s="73"/>
      <c r="J3" s="73"/>
      <c r="K3" s="73"/>
      <c r="L3" s="73"/>
      <c r="M3" s="73"/>
      <c r="N3" s="73"/>
      <c r="O3" s="73"/>
      <c r="P3" s="73"/>
      <c r="Q3" s="73"/>
      <c r="R3" s="73"/>
      <c r="S3" s="73"/>
      <c r="T3" s="73"/>
      <c r="U3" s="73"/>
      <c r="V3" s="73"/>
      <c r="W3" s="73"/>
      <c r="X3" s="78"/>
      <c r="Y3" s="81"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12</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2" t="s">
        <v>60</v>
      </c>
      <c r="B4" s="65"/>
      <c r="C4" s="65"/>
      <c r="D4" s="65"/>
      <c r="E4" s="65"/>
      <c r="F4" s="65"/>
      <c r="G4" s="65"/>
      <c r="H4" s="71"/>
      <c r="I4" s="74"/>
      <c r="J4" s="74"/>
      <c r="K4" s="74"/>
      <c r="L4" s="74"/>
      <c r="M4" s="74"/>
      <c r="N4" s="74"/>
      <c r="O4" s="74"/>
      <c r="P4" s="74"/>
      <c r="Q4" s="74"/>
      <c r="R4" s="74"/>
      <c r="S4" s="74"/>
      <c r="T4" s="74"/>
      <c r="U4" s="74"/>
      <c r="V4" s="74"/>
      <c r="W4" s="74"/>
      <c r="X4" s="79"/>
      <c r="Y4" s="82" t="s">
        <v>51</v>
      </c>
      <c r="Z4" s="82"/>
      <c r="AA4" s="82"/>
      <c r="AB4" s="82"/>
      <c r="AC4" s="82"/>
      <c r="AD4" s="82"/>
      <c r="AE4" s="82"/>
      <c r="AF4" s="82"/>
      <c r="AG4" s="82"/>
      <c r="AH4" s="82"/>
      <c r="AI4" s="82"/>
      <c r="AJ4" s="82" t="s">
        <v>45</v>
      </c>
      <c r="AK4" s="82"/>
      <c r="AL4" s="82"/>
      <c r="AM4" s="82"/>
      <c r="AN4" s="82"/>
      <c r="AO4" s="82"/>
      <c r="AP4" s="82"/>
      <c r="AQ4" s="82"/>
      <c r="AR4" s="82"/>
      <c r="AS4" s="82"/>
      <c r="AT4" s="82"/>
      <c r="AU4" s="82" t="s">
        <v>30</v>
      </c>
      <c r="AV4" s="82"/>
      <c r="AW4" s="82"/>
      <c r="AX4" s="82"/>
      <c r="AY4" s="82"/>
      <c r="AZ4" s="82"/>
      <c r="BA4" s="82"/>
      <c r="BB4" s="82"/>
      <c r="BC4" s="82"/>
      <c r="BD4" s="82"/>
      <c r="BE4" s="82"/>
      <c r="BF4" s="82" t="s">
        <v>61</v>
      </c>
      <c r="BG4" s="82"/>
      <c r="BH4" s="82"/>
      <c r="BI4" s="82"/>
      <c r="BJ4" s="82"/>
      <c r="BK4" s="82"/>
      <c r="BL4" s="82"/>
      <c r="BM4" s="82"/>
      <c r="BN4" s="82"/>
      <c r="BO4" s="82"/>
      <c r="BP4" s="82"/>
      <c r="BQ4" s="82" t="s">
        <v>4</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8">
      <c r="A5" s="62" t="s">
        <v>69</v>
      </c>
      <c r="B5" s="66"/>
      <c r="C5" s="66"/>
      <c r="D5" s="66"/>
      <c r="E5" s="66"/>
      <c r="F5" s="66"/>
      <c r="G5" s="66"/>
      <c r="H5" s="72" t="s">
        <v>56</v>
      </c>
      <c r="I5" s="72" t="s">
        <v>70</v>
      </c>
      <c r="J5" s="72" t="s">
        <v>71</v>
      </c>
      <c r="K5" s="72" t="s">
        <v>72</v>
      </c>
      <c r="L5" s="72" t="s">
        <v>73</v>
      </c>
      <c r="M5" s="72" t="s">
        <v>8</v>
      </c>
      <c r="N5" s="72" t="s">
        <v>74</v>
      </c>
      <c r="O5" s="72" t="s">
        <v>75</v>
      </c>
      <c r="P5" s="72" t="s">
        <v>76</v>
      </c>
      <c r="Q5" s="72" t="s">
        <v>77</v>
      </c>
      <c r="R5" s="72" t="s">
        <v>78</v>
      </c>
      <c r="S5" s="72" t="s">
        <v>79</v>
      </c>
      <c r="T5" s="72" t="s">
        <v>80</v>
      </c>
      <c r="U5" s="72" t="s">
        <v>64</v>
      </c>
      <c r="V5" s="72" t="s">
        <v>81</v>
      </c>
      <c r="W5" s="72" t="s">
        <v>82</v>
      </c>
      <c r="X5" s="72" t="s">
        <v>83</v>
      </c>
      <c r="Y5" s="72" t="s">
        <v>84</v>
      </c>
      <c r="Z5" s="72" t="s">
        <v>85</v>
      </c>
      <c r="AA5" s="72" t="s">
        <v>86</v>
      </c>
      <c r="AB5" s="72" t="s">
        <v>87</v>
      </c>
      <c r="AC5" s="72" t="s">
        <v>88</v>
      </c>
      <c r="AD5" s="72" t="s">
        <v>89</v>
      </c>
      <c r="AE5" s="72" t="s">
        <v>91</v>
      </c>
      <c r="AF5" s="72" t="s">
        <v>92</v>
      </c>
      <c r="AG5" s="72" t="s">
        <v>93</v>
      </c>
      <c r="AH5" s="72" t="s">
        <v>94</v>
      </c>
      <c r="AI5" s="72" t="s">
        <v>43</v>
      </c>
      <c r="AJ5" s="72" t="s">
        <v>84</v>
      </c>
      <c r="AK5" s="72" t="s">
        <v>85</v>
      </c>
      <c r="AL5" s="72" t="s">
        <v>86</v>
      </c>
      <c r="AM5" s="72" t="s">
        <v>87</v>
      </c>
      <c r="AN5" s="72" t="s">
        <v>88</v>
      </c>
      <c r="AO5" s="72" t="s">
        <v>89</v>
      </c>
      <c r="AP5" s="72" t="s">
        <v>91</v>
      </c>
      <c r="AQ5" s="72" t="s">
        <v>92</v>
      </c>
      <c r="AR5" s="72" t="s">
        <v>93</v>
      </c>
      <c r="AS5" s="72" t="s">
        <v>94</v>
      </c>
      <c r="AT5" s="72" t="s">
        <v>90</v>
      </c>
      <c r="AU5" s="72" t="s">
        <v>84</v>
      </c>
      <c r="AV5" s="72" t="s">
        <v>85</v>
      </c>
      <c r="AW5" s="72" t="s">
        <v>86</v>
      </c>
      <c r="AX5" s="72" t="s">
        <v>87</v>
      </c>
      <c r="AY5" s="72" t="s">
        <v>88</v>
      </c>
      <c r="AZ5" s="72" t="s">
        <v>89</v>
      </c>
      <c r="BA5" s="72" t="s">
        <v>91</v>
      </c>
      <c r="BB5" s="72" t="s">
        <v>92</v>
      </c>
      <c r="BC5" s="72" t="s">
        <v>93</v>
      </c>
      <c r="BD5" s="72" t="s">
        <v>94</v>
      </c>
      <c r="BE5" s="72" t="s">
        <v>90</v>
      </c>
      <c r="BF5" s="72" t="s">
        <v>84</v>
      </c>
      <c r="BG5" s="72" t="s">
        <v>85</v>
      </c>
      <c r="BH5" s="72" t="s">
        <v>86</v>
      </c>
      <c r="BI5" s="72" t="s">
        <v>87</v>
      </c>
      <c r="BJ5" s="72" t="s">
        <v>88</v>
      </c>
      <c r="BK5" s="72" t="s">
        <v>89</v>
      </c>
      <c r="BL5" s="72" t="s">
        <v>91</v>
      </c>
      <c r="BM5" s="72" t="s">
        <v>92</v>
      </c>
      <c r="BN5" s="72" t="s">
        <v>93</v>
      </c>
      <c r="BO5" s="72" t="s">
        <v>94</v>
      </c>
      <c r="BP5" s="72" t="s">
        <v>90</v>
      </c>
      <c r="BQ5" s="72" t="s">
        <v>84</v>
      </c>
      <c r="BR5" s="72" t="s">
        <v>85</v>
      </c>
      <c r="BS5" s="72" t="s">
        <v>86</v>
      </c>
      <c r="BT5" s="72" t="s">
        <v>87</v>
      </c>
      <c r="BU5" s="72" t="s">
        <v>88</v>
      </c>
      <c r="BV5" s="72" t="s">
        <v>89</v>
      </c>
      <c r="BW5" s="72" t="s">
        <v>91</v>
      </c>
      <c r="BX5" s="72" t="s">
        <v>92</v>
      </c>
      <c r="BY5" s="72" t="s">
        <v>93</v>
      </c>
      <c r="BZ5" s="72" t="s">
        <v>94</v>
      </c>
      <c r="CA5" s="72" t="s">
        <v>90</v>
      </c>
      <c r="CB5" s="72" t="s">
        <v>84</v>
      </c>
      <c r="CC5" s="72" t="s">
        <v>85</v>
      </c>
      <c r="CD5" s="72" t="s">
        <v>86</v>
      </c>
      <c r="CE5" s="72" t="s">
        <v>87</v>
      </c>
      <c r="CF5" s="72" t="s">
        <v>88</v>
      </c>
      <c r="CG5" s="72" t="s">
        <v>89</v>
      </c>
      <c r="CH5" s="72" t="s">
        <v>91</v>
      </c>
      <c r="CI5" s="72" t="s">
        <v>92</v>
      </c>
      <c r="CJ5" s="72" t="s">
        <v>93</v>
      </c>
      <c r="CK5" s="72" t="s">
        <v>94</v>
      </c>
      <c r="CL5" s="72" t="s">
        <v>90</v>
      </c>
      <c r="CM5" s="72" t="s">
        <v>84</v>
      </c>
      <c r="CN5" s="72" t="s">
        <v>85</v>
      </c>
      <c r="CO5" s="72" t="s">
        <v>86</v>
      </c>
      <c r="CP5" s="72" t="s">
        <v>87</v>
      </c>
      <c r="CQ5" s="72" t="s">
        <v>88</v>
      </c>
      <c r="CR5" s="72" t="s">
        <v>89</v>
      </c>
      <c r="CS5" s="72" t="s">
        <v>91</v>
      </c>
      <c r="CT5" s="72" t="s">
        <v>92</v>
      </c>
      <c r="CU5" s="72" t="s">
        <v>93</v>
      </c>
      <c r="CV5" s="72" t="s">
        <v>94</v>
      </c>
      <c r="CW5" s="72" t="s">
        <v>90</v>
      </c>
      <c r="CX5" s="72" t="s">
        <v>84</v>
      </c>
      <c r="CY5" s="72" t="s">
        <v>85</v>
      </c>
      <c r="CZ5" s="72" t="s">
        <v>86</v>
      </c>
      <c r="DA5" s="72" t="s">
        <v>87</v>
      </c>
      <c r="DB5" s="72" t="s">
        <v>88</v>
      </c>
      <c r="DC5" s="72" t="s">
        <v>89</v>
      </c>
      <c r="DD5" s="72" t="s">
        <v>91</v>
      </c>
      <c r="DE5" s="72" t="s">
        <v>92</v>
      </c>
      <c r="DF5" s="72" t="s">
        <v>93</v>
      </c>
      <c r="DG5" s="72" t="s">
        <v>94</v>
      </c>
      <c r="DH5" s="72" t="s">
        <v>90</v>
      </c>
      <c r="DI5" s="72" t="s">
        <v>84</v>
      </c>
      <c r="DJ5" s="72" t="s">
        <v>85</v>
      </c>
      <c r="DK5" s="72" t="s">
        <v>86</v>
      </c>
      <c r="DL5" s="72" t="s">
        <v>87</v>
      </c>
      <c r="DM5" s="72" t="s">
        <v>88</v>
      </c>
      <c r="DN5" s="72" t="s">
        <v>89</v>
      </c>
      <c r="DO5" s="72" t="s">
        <v>91</v>
      </c>
      <c r="DP5" s="72" t="s">
        <v>92</v>
      </c>
      <c r="DQ5" s="72" t="s">
        <v>93</v>
      </c>
      <c r="DR5" s="72" t="s">
        <v>94</v>
      </c>
      <c r="DS5" s="72" t="s">
        <v>90</v>
      </c>
      <c r="DT5" s="72" t="s">
        <v>84</v>
      </c>
      <c r="DU5" s="72" t="s">
        <v>85</v>
      </c>
      <c r="DV5" s="72" t="s">
        <v>86</v>
      </c>
      <c r="DW5" s="72" t="s">
        <v>87</v>
      </c>
      <c r="DX5" s="72" t="s">
        <v>88</v>
      </c>
      <c r="DY5" s="72" t="s">
        <v>89</v>
      </c>
      <c r="DZ5" s="72" t="s">
        <v>91</v>
      </c>
      <c r="EA5" s="72" t="s">
        <v>92</v>
      </c>
      <c r="EB5" s="72" t="s">
        <v>93</v>
      </c>
      <c r="EC5" s="72" t="s">
        <v>94</v>
      </c>
      <c r="ED5" s="72" t="s">
        <v>90</v>
      </c>
      <c r="EE5" s="72" t="s">
        <v>84</v>
      </c>
      <c r="EF5" s="72" t="s">
        <v>85</v>
      </c>
      <c r="EG5" s="72" t="s">
        <v>86</v>
      </c>
      <c r="EH5" s="72" t="s">
        <v>87</v>
      </c>
      <c r="EI5" s="72" t="s">
        <v>88</v>
      </c>
      <c r="EJ5" s="72" t="s">
        <v>89</v>
      </c>
      <c r="EK5" s="72" t="s">
        <v>91</v>
      </c>
      <c r="EL5" s="72" t="s">
        <v>92</v>
      </c>
      <c r="EM5" s="72" t="s">
        <v>93</v>
      </c>
      <c r="EN5" s="72" t="s">
        <v>94</v>
      </c>
      <c r="EO5" s="72" t="s">
        <v>90</v>
      </c>
    </row>
    <row r="6" spans="1:148" s="61" customFormat="1">
      <c r="A6" s="62" t="s">
        <v>95</v>
      </c>
      <c r="B6" s="67">
        <f t="shared" ref="B6:X6" si="1">B7</f>
        <v>2023</v>
      </c>
      <c r="C6" s="67">
        <f t="shared" si="1"/>
        <v>112097</v>
      </c>
      <c r="D6" s="67">
        <f t="shared" si="1"/>
        <v>46</v>
      </c>
      <c r="E6" s="67">
        <f t="shared" si="1"/>
        <v>17</v>
      </c>
      <c r="F6" s="67">
        <f t="shared" si="1"/>
        <v>4</v>
      </c>
      <c r="G6" s="67">
        <f t="shared" si="1"/>
        <v>0</v>
      </c>
      <c r="H6" s="67" t="str">
        <f t="shared" si="1"/>
        <v>埼玉県　飯能市</v>
      </c>
      <c r="I6" s="67" t="str">
        <f t="shared" si="1"/>
        <v>法適用</v>
      </c>
      <c r="J6" s="67" t="str">
        <f t="shared" si="1"/>
        <v>下水道事業</v>
      </c>
      <c r="K6" s="67" t="str">
        <f t="shared" si="1"/>
        <v>特定環境保全公共下水道</v>
      </c>
      <c r="L6" s="67" t="str">
        <f t="shared" si="1"/>
        <v>D1</v>
      </c>
      <c r="M6" s="67" t="str">
        <f t="shared" si="1"/>
        <v>非設置</v>
      </c>
      <c r="N6" s="75" t="str">
        <f t="shared" si="1"/>
        <v>-</v>
      </c>
      <c r="O6" s="75">
        <f t="shared" si="1"/>
        <v>96.16</v>
      </c>
      <c r="P6" s="75">
        <f t="shared" si="1"/>
        <v>0.89</v>
      </c>
      <c r="Q6" s="75">
        <f t="shared" si="1"/>
        <v>73.8</v>
      </c>
      <c r="R6" s="75">
        <f t="shared" si="1"/>
        <v>2706</v>
      </c>
      <c r="S6" s="75">
        <f t="shared" si="1"/>
        <v>78472</v>
      </c>
      <c r="T6" s="75">
        <f t="shared" si="1"/>
        <v>193.05</v>
      </c>
      <c r="U6" s="75">
        <f t="shared" si="1"/>
        <v>406.49</v>
      </c>
      <c r="V6" s="75">
        <f t="shared" si="1"/>
        <v>695</v>
      </c>
      <c r="W6" s="75">
        <f t="shared" si="1"/>
        <v>0.27</v>
      </c>
      <c r="X6" s="75">
        <f t="shared" si="1"/>
        <v>2574.0700000000002</v>
      </c>
      <c r="Y6" s="83">
        <f t="shared" ref="Y6:AH6" si="2">IF(Y7="",NA(),Y7)</f>
        <v>130.9</v>
      </c>
      <c r="Z6" s="83">
        <f t="shared" si="2"/>
        <v>133.02000000000001</v>
      </c>
      <c r="AA6" s="83">
        <f t="shared" si="2"/>
        <v>100</v>
      </c>
      <c r="AB6" s="83">
        <f t="shared" si="2"/>
        <v>99.37</v>
      </c>
      <c r="AC6" s="83">
        <f t="shared" si="2"/>
        <v>99.99</v>
      </c>
      <c r="AD6" s="83">
        <f t="shared" si="2"/>
        <v>102.73</v>
      </c>
      <c r="AE6" s="83">
        <f t="shared" si="2"/>
        <v>105.78</v>
      </c>
      <c r="AF6" s="83">
        <f t="shared" si="2"/>
        <v>106.09</v>
      </c>
      <c r="AG6" s="83">
        <f t="shared" si="2"/>
        <v>101.98</v>
      </c>
      <c r="AH6" s="83">
        <f t="shared" si="2"/>
        <v>102.68</v>
      </c>
      <c r="AI6" s="75" t="str">
        <f>IF(AI7="","",IF(AI7="-","【-】","【"&amp;SUBSTITUTE(TEXT(AI7,"#,##0.00"),"-","△")&amp;"】"))</f>
        <v>【105.09】</v>
      </c>
      <c r="AJ6" s="75">
        <f t="shared" ref="AJ6:AS6" si="3">IF(AJ7="",NA(),AJ7)</f>
        <v>0</v>
      </c>
      <c r="AK6" s="75">
        <f t="shared" si="3"/>
        <v>0</v>
      </c>
      <c r="AL6" s="75">
        <f t="shared" si="3"/>
        <v>0</v>
      </c>
      <c r="AM6" s="83">
        <f t="shared" si="3"/>
        <v>2.89</v>
      </c>
      <c r="AN6" s="83">
        <f t="shared" si="3"/>
        <v>5.e-002</v>
      </c>
      <c r="AO6" s="83">
        <f t="shared" si="3"/>
        <v>94.97</v>
      </c>
      <c r="AP6" s="83">
        <f t="shared" si="3"/>
        <v>63.96</v>
      </c>
      <c r="AQ6" s="83">
        <f t="shared" si="3"/>
        <v>69.42</v>
      </c>
      <c r="AR6" s="83">
        <f t="shared" si="3"/>
        <v>52.27</v>
      </c>
      <c r="AS6" s="83">
        <f t="shared" si="3"/>
        <v>58.68</v>
      </c>
      <c r="AT6" s="75" t="str">
        <f>IF(AT7="","",IF(AT7="-","【-】","【"&amp;SUBSTITUTE(TEXT(AT7,"#,##0.00"),"-","△")&amp;"】"))</f>
        <v>【65.73】</v>
      </c>
      <c r="AU6" s="83">
        <f t="shared" ref="AU6:BD6" si="4">IF(AU7="",NA(),AU7)</f>
        <v>3508.01</v>
      </c>
      <c r="AV6" s="83">
        <f t="shared" si="4"/>
        <v>384.66</v>
      </c>
      <c r="AW6" s="83">
        <f t="shared" si="4"/>
        <v>964.35</v>
      </c>
      <c r="AX6" s="83">
        <f t="shared" si="4"/>
        <v>1882.54</v>
      </c>
      <c r="AY6" s="83">
        <f t="shared" si="4"/>
        <v>1401.73</v>
      </c>
      <c r="AZ6" s="83">
        <f t="shared" si="4"/>
        <v>47.72</v>
      </c>
      <c r="BA6" s="83">
        <f t="shared" si="4"/>
        <v>44.24</v>
      </c>
      <c r="BB6" s="83">
        <f t="shared" si="4"/>
        <v>43.07</v>
      </c>
      <c r="BC6" s="83">
        <f t="shared" si="4"/>
        <v>41.51</v>
      </c>
      <c r="BD6" s="83">
        <f t="shared" si="4"/>
        <v>45.01</v>
      </c>
      <c r="BE6" s="75" t="str">
        <f>IF(BE7="","",IF(BE7="-","【-】","【"&amp;SUBSTITUTE(TEXT(BE7,"#,##0.00"),"-","△")&amp;"】"))</f>
        <v>【48.91】</v>
      </c>
      <c r="BF6" s="83">
        <f t="shared" ref="BF6:BO6" si="5">IF(BF7="",NA(),BF7)</f>
        <v>430.47</v>
      </c>
      <c r="BG6" s="83">
        <f t="shared" si="5"/>
        <v>280.11</v>
      </c>
      <c r="BH6" s="83">
        <f t="shared" si="5"/>
        <v>156.27000000000001</v>
      </c>
      <c r="BI6" s="83">
        <f t="shared" si="5"/>
        <v>120.96</v>
      </c>
      <c r="BJ6" s="83">
        <f t="shared" si="5"/>
        <v>89.64</v>
      </c>
      <c r="BK6" s="83">
        <f t="shared" si="5"/>
        <v>1206.79</v>
      </c>
      <c r="BL6" s="83">
        <f t="shared" si="5"/>
        <v>1258.43</v>
      </c>
      <c r="BM6" s="83">
        <f t="shared" si="5"/>
        <v>1163.75</v>
      </c>
      <c r="BN6" s="83">
        <f t="shared" si="5"/>
        <v>1160.22</v>
      </c>
      <c r="BO6" s="83">
        <f t="shared" si="5"/>
        <v>1141.98</v>
      </c>
      <c r="BP6" s="75" t="str">
        <f>IF(BP7="","",IF(BP7="-","【-】","【"&amp;SUBSTITUTE(TEXT(BP7,"#,##0.00"),"-","△")&amp;"】"))</f>
        <v>【1,156.82】</v>
      </c>
      <c r="BQ6" s="83">
        <f t="shared" ref="BQ6:BZ6" si="6">IF(BQ7="",NA(),BQ7)</f>
        <v>28.76</v>
      </c>
      <c r="BR6" s="83">
        <f t="shared" si="6"/>
        <v>36.15</v>
      </c>
      <c r="BS6" s="83">
        <f t="shared" si="6"/>
        <v>31.25</v>
      </c>
      <c r="BT6" s="83">
        <f t="shared" si="6"/>
        <v>30.47</v>
      </c>
      <c r="BU6" s="83">
        <f t="shared" si="6"/>
        <v>26.55</v>
      </c>
      <c r="BV6" s="83">
        <f t="shared" si="6"/>
        <v>71.84</v>
      </c>
      <c r="BW6" s="83">
        <f t="shared" si="6"/>
        <v>73.36</v>
      </c>
      <c r="BX6" s="83">
        <f t="shared" si="6"/>
        <v>72.599999999999994</v>
      </c>
      <c r="BY6" s="83">
        <f t="shared" si="6"/>
        <v>81.81</v>
      </c>
      <c r="BZ6" s="83">
        <f t="shared" si="6"/>
        <v>82.27</v>
      </c>
      <c r="CA6" s="75" t="str">
        <f>IF(CA7="","",IF(CA7="-","【-】","【"&amp;SUBSTITUTE(TEXT(CA7,"#,##0.00"),"-","△")&amp;"】"))</f>
        <v>【75.33】</v>
      </c>
      <c r="CB6" s="83">
        <f t="shared" ref="CB6:CK6" si="7">IF(CB7="",NA(),CB7)</f>
        <v>482.37</v>
      </c>
      <c r="CC6" s="83">
        <f t="shared" si="7"/>
        <v>381.48</v>
      </c>
      <c r="CD6" s="83">
        <f t="shared" si="7"/>
        <v>438.34</v>
      </c>
      <c r="CE6" s="83">
        <f t="shared" si="7"/>
        <v>455.71</v>
      </c>
      <c r="CF6" s="83">
        <f t="shared" si="7"/>
        <v>522.04999999999995</v>
      </c>
      <c r="CG6" s="83">
        <f t="shared" si="7"/>
        <v>228.47</v>
      </c>
      <c r="CH6" s="83">
        <f t="shared" si="7"/>
        <v>224.88</v>
      </c>
      <c r="CI6" s="83">
        <f t="shared" si="7"/>
        <v>228.64</v>
      </c>
      <c r="CJ6" s="83">
        <f t="shared" si="7"/>
        <v>193.59</v>
      </c>
      <c r="CK6" s="83">
        <f t="shared" si="7"/>
        <v>194.42</v>
      </c>
      <c r="CL6" s="75" t="str">
        <f>IF(CL7="","",IF(CL7="-","【-】","【"&amp;SUBSTITUTE(TEXT(CL7,"#,##0.00"),"-","△")&amp;"】"))</f>
        <v>【215.73】</v>
      </c>
      <c r="CM6" s="83">
        <f t="shared" ref="CM6:CV6" si="8">IF(CM7="",NA(),CM7)</f>
        <v>72.849999999999994</v>
      </c>
      <c r="CN6" s="83">
        <f t="shared" si="8"/>
        <v>77.150000000000006</v>
      </c>
      <c r="CO6" s="83">
        <f t="shared" si="8"/>
        <v>71.239999999999995</v>
      </c>
      <c r="CP6" s="83">
        <f t="shared" si="8"/>
        <v>73.39</v>
      </c>
      <c r="CQ6" s="83">
        <f t="shared" si="8"/>
        <v>66.400000000000006</v>
      </c>
      <c r="CR6" s="83">
        <f t="shared" si="8"/>
        <v>42.47</v>
      </c>
      <c r="CS6" s="83">
        <f t="shared" si="8"/>
        <v>42.4</v>
      </c>
      <c r="CT6" s="83">
        <f t="shared" si="8"/>
        <v>42.28</v>
      </c>
      <c r="CU6" s="83">
        <f t="shared" si="8"/>
        <v>45.3</v>
      </c>
      <c r="CV6" s="83">
        <f t="shared" si="8"/>
        <v>45.6</v>
      </c>
      <c r="CW6" s="75" t="str">
        <f>IF(CW7="","",IF(CW7="-","【-】","【"&amp;SUBSTITUTE(TEXT(CW7,"#,##0.00"),"-","△")&amp;"】"))</f>
        <v>【43.28】</v>
      </c>
      <c r="CX6" s="83">
        <f t="shared" ref="CX6:DG6" si="9">IF(CX7="",NA(),CX7)</f>
        <v>97.28</v>
      </c>
      <c r="CY6" s="83">
        <f t="shared" si="9"/>
        <v>97.25</v>
      </c>
      <c r="CZ6" s="83">
        <f t="shared" si="9"/>
        <v>97.23</v>
      </c>
      <c r="DA6" s="83">
        <f t="shared" si="9"/>
        <v>97.28</v>
      </c>
      <c r="DB6" s="83">
        <f t="shared" si="9"/>
        <v>97.12</v>
      </c>
      <c r="DC6" s="83">
        <f t="shared" si="9"/>
        <v>83.75</v>
      </c>
      <c r="DD6" s="83">
        <f t="shared" si="9"/>
        <v>84.19</v>
      </c>
      <c r="DE6" s="83">
        <f t="shared" si="9"/>
        <v>84.34</v>
      </c>
      <c r="DF6" s="83">
        <f t="shared" si="9"/>
        <v>88.37</v>
      </c>
      <c r="DG6" s="83">
        <f t="shared" si="9"/>
        <v>88.66</v>
      </c>
      <c r="DH6" s="75" t="str">
        <f>IF(DH7="","",IF(DH7="-","【-】","【"&amp;SUBSTITUTE(TEXT(DH7,"#,##0.00"),"-","△")&amp;"】"))</f>
        <v>【86.21】</v>
      </c>
      <c r="DI6" s="83">
        <f t="shared" ref="DI6:DR6" si="10">IF(DI7="",NA(),DI7)</f>
        <v>5.21</v>
      </c>
      <c r="DJ6" s="83">
        <f t="shared" si="10"/>
        <v>6.25</v>
      </c>
      <c r="DK6" s="83">
        <f t="shared" si="10"/>
        <v>10.88</v>
      </c>
      <c r="DL6" s="83">
        <f t="shared" si="10"/>
        <v>15.5</v>
      </c>
      <c r="DM6" s="83">
        <f t="shared" si="10"/>
        <v>20.05</v>
      </c>
      <c r="DN6" s="83">
        <f t="shared" si="10"/>
        <v>24.68</v>
      </c>
      <c r="DO6" s="83">
        <f t="shared" si="10"/>
        <v>21.36</v>
      </c>
      <c r="DP6" s="83">
        <f t="shared" si="10"/>
        <v>22.79</v>
      </c>
      <c r="DQ6" s="83">
        <f t="shared" si="10"/>
        <v>32.57</v>
      </c>
      <c r="DR6" s="83">
        <f t="shared" si="10"/>
        <v>33.159999999999997</v>
      </c>
      <c r="DS6" s="75" t="str">
        <f>IF(DS7="","",IF(DS7="-","【-】","【"&amp;SUBSTITUTE(TEXT(DS7,"#,##0.00"),"-","△")&amp;"】"))</f>
        <v>【29.62】</v>
      </c>
      <c r="DT6" s="75">
        <f t="shared" ref="DT6:EC6" si="11">IF(DT7="",NA(),DT7)</f>
        <v>0</v>
      </c>
      <c r="DU6" s="75">
        <f t="shared" si="11"/>
        <v>0</v>
      </c>
      <c r="DV6" s="75">
        <f t="shared" si="11"/>
        <v>0</v>
      </c>
      <c r="DW6" s="75">
        <f t="shared" si="11"/>
        <v>0</v>
      </c>
      <c r="DX6" s="75">
        <f t="shared" si="11"/>
        <v>0</v>
      </c>
      <c r="DY6" s="83">
        <f t="shared" si="11"/>
        <v>8.6199999999999992</v>
      </c>
      <c r="DZ6" s="83">
        <f t="shared" si="11"/>
        <v>1.e-002</v>
      </c>
      <c r="EA6" s="83">
        <f t="shared" si="11"/>
        <v>1.e-002</v>
      </c>
      <c r="EB6" s="83">
        <f t="shared" si="11"/>
        <v>4.e-002</v>
      </c>
      <c r="EC6" s="83">
        <f t="shared" si="11"/>
        <v>0.12</v>
      </c>
      <c r="ED6" s="75" t="str">
        <f>IF(ED7="","",IF(ED7="-","【-】","【"&amp;SUBSTITUTE(TEXT(ED7,"#,##0.00"),"-","△")&amp;"】"))</f>
        <v>【0.09】</v>
      </c>
      <c r="EE6" s="75">
        <f t="shared" ref="EE6:EN6" si="12">IF(EE7="",NA(),EE7)</f>
        <v>0</v>
      </c>
      <c r="EF6" s="75">
        <f t="shared" si="12"/>
        <v>0</v>
      </c>
      <c r="EG6" s="75">
        <f t="shared" si="12"/>
        <v>0</v>
      </c>
      <c r="EH6" s="75">
        <f t="shared" si="12"/>
        <v>0</v>
      </c>
      <c r="EI6" s="75">
        <f t="shared" si="12"/>
        <v>0</v>
      </c>
      <c r="EJ6" s="83">
        <f t="shared" si="12"/>
        <v>0.36</v>
      </c>
      <c r="EK6" s="83">
        <f t="shared" si="12"/>
        <v>0.39</v>
      </c>
      <c r="EL6" s="83">
        <f t="shared" si="12"/>
        <v>0.1</v>
      </c>
      <c r="EM6" s="83">
        <f t="shared" si="12"/>
        <v>0.22</v>
      </c>
      <c r="EN6" s="83">
        <f t="shared" si="12"/>
        <v>0.17</v>
      </c>
      <c r="EO6" s="75" t="str">
        <f>IF(EO7="","",IF(EO7="-","【-】","【"&amp;SUBSTITUTE(TEXT(EO7,"#,##0.00"),"-","△")&amp;"】"))</f>
        <v>【0.11】</v>
      </c>
    </row>
    <row r="7" spans="1:148" s="61" customFormat="1">
      <c r="A7" s="62"/>
      <c r="B7" s="68">
        <v>2023</v>
      </c>
      <c r="C7" s="68">
        <v>112097</v>
      </c>
      <c r="D7" s="68">
        <v>46</v>
      </c>
      <c r="E7" s="68">
        <v>17</v>
      </c>
      <c r="F7" s="68">
        <v>4</v>
      </c>
      <c r="G7" s="68">
        <v>0</v>
      </c>
      <c r="H7" s="68" t="s">
        <v>96</v>
      </c>
      <c r="I7" s="68" t="s">
        <v>97</v>
      </c>
      <c r="J7" s="68" t="s">
        <v>98</v>
      </c>
      <c r="K7" s="68" t="s">
        <v>16</v>
      </c>
      <c r="L7" s="68" t="s">
        <v>99</v>
      </c>
      <c r="M7" s="68" t="s">
        <v>100</v>
      </c>
      <c r="N7" s="76" t="s">
        <v>101</v>
      </c>
      <c r="O7" s="76">
        <v>96.16</v>
      </c>
      <c r="P7" s="76">
        <v>0.89</v>
      </c>
      <c r="Q7" s="76">
        <v>73.8</v>
      </c>
      <c r="R7" s="76">
        <v>2706</v>
      </c>
      <c r="S7" s="76">
        <v>78472</v>
      </c>
      <c r="T7" s="76">
        <v>193.05</v>
      </c>
      <c r="U7" s="76">
        <v>406.49</v>
      </c>
      <c r="V7" s="76">
        <v>695</v>
      </c>
      <c r="W7" s="76">
        <v>0.27</v>
      </c>
      <c r="X7" s="76">
        <v>2574.0700000000002</v>
      </c>
      <c r="Y7" s="76">
        <v>130.9</v>
      </c>
      <c r="Z7" s="76">
        <v>133.02000000000001</v>
      </c>
      <c r="AA7" s="76">
        <v>100</v>
      </c>
      <c r="AB7" s="76">
        <v>99.37</v>
      </c>
      <c r="AC7" s="76">
        <v>99.99</v>
      </c>
      <c r="AD7" s="76">
        <v>102.73</v>
      </c>
      <c r="AE7" s="76">
        <v>105.78</v>
      </c>
      <c r="AF7" s="76">
        <v>106.09</v>
      </c>
      <c r="AG7" s="76">
        <v>101.98</v>
      </c>
      <c r="AH7" s="76">
        <v>102.68</v>
      </c>
      <c r="AI7" s="76">
        <v>105.09</v>
      </c>
      <c r="AJ7" s="76">
        <v>0</v>
      </c>
      <c r="AK7" s="76">
        <v>0</v>
      </c>
      <c r="AL7" s="76">
        <v>0</v>
      </c>
      <c r="AM7" s="76">
        <v>2.89</v>
      </c>
      <c r="AN7" s="76">
        <v>5.e-002</v>
      </c>
      <c r="AO7" s="76">
        <v>94.97</v>
      </c>
      <c r="AP7" s="76">
        <v>63.96</v>
      </c>
      <c r="AQ7" s="76">
        <v>69.42</v>
      </c>
      <c r="AR7" s="76">
        <v>52.27</v>
      </c>
      <c r="AS7" s="76">
        <v>58.68</v>
      </c>
      <c r="AT7" s="76">
        <v>65.73</v>
      </c>
      <c r="AU7" s="76">
        <v>3508.01</v>
      </c>
      <c r="AV7" s="76">
        <v>384.66</v>
      </c>
      <c r="AW7" s="76">
        <v>964.35</v>
      </c>
      <c r="AX7" s="76">
        <v>1882.54</v>
      </c>
      <c r="AY7" s="76">
        <v>1401.73</v>
      </c>
      <c r="AZ7" s="76">
        <v>47.72</v>
      </c>
      <c r="BA7" s="76">
        <v>44.24</v>
      </c>
      <c r="BB7" s="76">
        <v>43.07</v>
      </c>
      <c r="BC7" s="76">
        <v>41.51</v>
      </c>
      <c r="BD7" s="76">
        <v>45.01</v>
      </c>
      <c r="BE7" s="76">
        <v>48.91</v>
      </c>
      <c r="BF7" s="76">
        <v>430.47</v>
      </c>
      <c r="BG7" s="76">
        <v>280.11</v>
      </c>
      <c r="BH7" s="76">
        <v>156.27000000000001</v>
      </c>
      <c r="BI7" s="76">
        <v>120.96</v>
      </c>
      <c r="BJ7" s="76">
        <v>89.64</v>
      </c>
      <c r="BK7" s="76">
        <v>1206.79</v>
      </c>
      <c r="BL7" s="76">
        <v>1258.43</v>
      </c>
      <c r="BM7" s="76">
        <v>1163.75</v>
      </c>
      <c r="BN7" s="76">
        <v>1160.22</v>
      </c>
      <c r="BO7" s="76">
        <v>1141.98</v>
      </c>
      <c r="BP7" s="76">
        <v>1156.82</v>
      </c>
      <c r="BQ7" s="76">
        <v>28.76</v>
      </c>
      <c r="BR7" s="76">
        <v>36.15</v>
      </c>
      <c r="BS7" s="76">
        <v>31.25</v>
      </c>
      <c r="BT7" s="76">
        <v>30.47</v>
      </c>
      <c r="BU7" s="76">
        <v>26.55</v>
      </c>
      <c r="BV7" s="76">
        <v>71.84</v>
      </c>
      <c r="BW7" s="76">
        <v>73.36</v>
      </c>
      <c r="BX7" s="76">
        <v>72.599999999999994</v>
      </c>
      <c r="BY7" s="76">
        <v>81.81</v>
      </c>
      <c r="BZ7" s="76">
        <v>82.27</v>
      </c>
      <c r="CA7" s="76">
        <v>75.33</v>
      </c>
      <c r="CB7" s="76">
        <v>482.37</v>
      </c>
      <c r="CC7" s="76">
        <v>381.48</v>
      </c>
      <c r="CD7" s="76">
        <v>438.34</v>
      </c>
      <c r="CE7" s="76">
        <v>455.71</v>
      </c>
      <c r="CF7" s="76">
        <v>522.04999999999995</v>
      </c>
      <c r="CG7" s="76">
        <v>228.47</v>
      </c>
      <c r="CH7" s="76">
        <v>224.88</v>
      </c>
      <c r="CI7" s="76">
        <v>228.64</v>
      </c>
      <c r="CJ7" s="76">
        <v>193.59</v>
      </c>
      <c r="CK7" s="76">
        <v>194.42</v>
      </c>
      <c r="CL7" s="76">
        <v>215.73</v>
      </c>
      <c r="CM7" s="76">
        <v>72.849999999999994</v>
      </c>
      <c r="CN7" s="76">
        <v>77.150000000000006</v>
      </c>
      <c r="CO7" s="76">
        <v>71.239999999999995</v>
      </c>
      <c r="CP7" s="76">
        <v>73.39</v>
      </c>
      <c r="CQ7" s="76">
        <v>66.400000000000006</v>
      </c>
      <c r="CR7" s="76">
        <v>42.47</v>
      </c>
      <c r="CS7" s="76">
        <v>42.4</v>
      </c>
      <c r="CT7" s="76">
        <v>42.28</v>
      </c>
      <c r="CU7" s="76">
        <v>45.3</v>
      </c>
      <c r="CV7" s="76">
        <v>45.6</v>
      </c>
      <c r="CW7" s="76">
        <v>43.28</v>
      </c>
      <c r="CX7" s="76">
        <v>97.28</v>
      </c>
      <c r="CY7" s="76">
        <v>97.25</v>
      </c>
      <c r="CZ7" s="76">
        <v>97.23</v>
      </c>
      <c r="DA7" s="76">
        <v>97.28</v>
      </c>
      <c r="DB7" s="76">
        <v>97.12</v>
      </c>
      <c r="DC7" s="76">
        <v>83.75</v>
      </c>
      <c r="DD7" s="76">
        <v>84.19</v>
      </c>
      <c r="DE7" s="76">
        <v>84.34</v>
      </c>
      <c r="DF7" s="76">
        <v>88.37</v>
      </c>
      <c r="DG7" s="76">
        <v>88.66</v>
      </c>
      <c r="DH7" s="76">
        <v>86.21</v>
      </c>
      <c r="DI7" s="76">
        <v>5.21</v>
      </c>
      <c r="DJ7" s="76">
        <v>6.25</v>
      </c>
      <c r="DK7" s="76">
        <v>10.88</v>
      </c>
      <c r="DL7" s="76">
        <v>15.5</v>
      </c>
      <c r="DM7" s="76">
        <v>20.05</v>
      </c>
      <c r="DN7" s="76">
        <v>24.68</v>
      </c>
      <c r="DO7" s="76">
        <v>21.36</v>
      </c>
      <c r="DP7" s="76">
        <v>22.79</v>
      </c>
      <c r="DQ7" s="76">
        <v>32.57</v>
      </c>
      <c r="DR7" s="76">
        <v>33.159999999999997</v>
      </c>
      <c r="DS7" s="76">
        <v>29.62</v>
      </c>
      <c r="DT7" s="76">
        <v>0</v>
      </c>
      <c r="DU7" s="76">
        <v>0</v>
      </c>
      <c r="DV7" s="76">
        <v>0</v>
      </c>
      <c r="DW7" s="76">
        <v>0</v>
      </c>
      <c r="DX7" s="76">
        <v>0</v>
      </c>
      <c r="DY7" s="76">
        <v>8.6199999999999992</v>
      </c>
      <c r="DZ7" s="76">
        <v>1.e-002</v>
      </c>
      <c r="EA7" s="76">
        <v>1.e-002</v>
      </c>
      <c r="EB7" s="76">
        <v>4.e-002</v>
      </c>
      <c r="EC7" s="76">
        <v>0.12</v>
      </c>
      <c r="ED7" s="76">
        <v>9.e-002</v>
      </c>
      <c r="EE7" s="76">
        <v>0</v>
      </c>
      <c r="EF7" s="76">
        <v>0</v>
      </c>
      <c r="EG7" s="76">
        <v>0</v>
      </c>
      <c r="EH7" s="76">
        <v>0</v>
      </c>
      <c r="EI7" s="76">
        <v>0</v>
      </c>
      <c r="EJ7" s="76">
        <v>0.36</v>
      </c>
      <c r="EK7" s="76">
        <v>0.39</v>
      </c>
      <c r="EL7" s="76">
        <v>0.1</v>
      </c>
      <c r="EM7" s="76">
        <v>0.22</v>
      </c>
      <c r="EN7" s="76">
        <v>0.17</v>
      </c>
      <c r="EO7" s="76">
        <v>0.11</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3"/>
      <c r="B9" s="63" t="s">
        <v>102</v>
      </c>
      <c r="C9" s="63" t="s">
        <v>103</v>
      </c>
      <c r="D9" s="63" t="s">
        <v>104</v>
      </c>
      <c r="E9" s="63" t="s">
        <v>105</v>
      </c>
      <c r="F9" s="63" t="s">
        <v>106</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3" t="s">
        <v>0</v>
      </c>
      <c r="B10" s="69">
        <f>DATEVALUE($B7-B11&amp;"/1/"&amp;B12)</f>
        <v>36892</v>
      </c>
      <c r="C10" s="69">
        <f>DATEVALUE($B7-C11&amp;"/1/"&amp;C12)</f>
        <v>37257</v>
      </c>
      <c r="D10" s="69">
        <f>DATEVALUE($B7-D11&amp;"/1/"&amp;D12)</f>
        <v>37623</v>
      </c>
      <c r="E10" s="69">
        <f>DATEVALUE($B7-E11&amp;"/1/"&amp;E12)</f>
        <v>37989</v>
      </c>
      <c r="F10" s="69">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2025-01-24T07:10:21Z</dcterms:created>
  <dcterms:modified xsi:type="dcterms:W3CDTF">2025-02-03T06:04:45Z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2025-02-03T06:04:45Z</vt:filetime>
  </property>
</Properties>
</file>