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drawings/drawing6.xml" ContentType="application/vnd.openxmlformats-officedocument.drawingml.chartshape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7.xml" ContentType="application/vnd.openxmlformats-officedocument.drawingml.chartshapes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629"/>
  <workbookPr showInkAnnotation="0"/>
  <mc:AlternateContent xmlns:mc="http://schemas.openxmlformats.org/markup-compatibility/2006">
    <mc:Choice Requires="x15">
      <x15ac:absPath xmlns:x15ac="http://schemas.microsoft.com/office/spreadsheetml/2010/11/ac" url="\\gsv0002\庶務課\★統計担当★\●統計はんのう\★令和元年統計はんのう\ホームページ掲載用データ\エクセル・ワードデータ\"/>
    </mc:Choice>
  </mc:AlternateContent>
  <xr:revisionPtr revIDLastSave="0" documentId="8_{10A1FCB9-165D-4485-9D1F-14A400B2CD11}" xr6:coauthVersionLast="43" xr6:coauthVersionMax="43" xr10:uidLastSave="{00000000-0000-0000-0000-000000000000}"/>
  <bookViews>
    <workbookView xWindow="-120" yWindow="-120" windowWidth="20730" windowHeight="11160" tabRatio="754"/>
  </bookViews>
  <sheets>
    <sheet name="P7グラフ" sheetId="47" r:id="rId1"/>
    <sheet name="P8グラフ" sheetId="48" r:id="rId2"/>
    <sheet name="P9グラフ" sheetId="49" r:id="rId3"/>
    <sheet name="P10" sheetId="50" r:id="rId4"/>
    <sheet name="P11" sheetId="51" r:id="rId5"/>
    <sheet name="P12" sheetId="52" r:id="rId6"/>
    <sheet name="P13" sheetId="53" r:id="rId7"/>
    <sheet name="P14" sheetId="54" r:id="rId8"/>
    <sheet name="P15" sheetId="55" r:id="rId9"/>
    <sheet name="P16" sheetId="56" r:id="rId10"/>
    <sheet name="P17" sheetId="57" r:id="rId11"/>
    <sheet name="P18" sheetId="58" r:id="rId12"/>
    <sheet name="P19" sheetId="13" r:id="rId13"/>
    <sheet name="P20" sheetId="14" r:id="rId14"/>
    <sheet name="P21" sheetId="15" r:id="rId15"/>
    <sheet name="P22" sheetId="34" r:id="rId16"/>
    <sheet name="P23" sheetId="35" r:id="rId17"/>
    <sheet name="P24" sheetId="18" r:id="rId18"/>
    <sheet name="P25" sheetId="38" r:id="rId19"/>
    <sheet name="P26" sheetId="20" r:id="rId20"/>
    <sheet name="P27" sheetId="59" r:id="rId21"/>
    <sheet name="P28" sheetId="60" r:id="rId22"/>
    <sheet name="P29" sheetId="61" r:id="rId23"/>
    <sheet name="P30" sheetId="62" r:id="rId24"/>
    <sheet name="P31" sheetId="63" r:id="rId25"/>
    <sheet name="P32" sheetId="64" r:id="rId26"/>
    <sheet name="P33" sheetId="65" r:id="rId27"/>
    <sheet name="P34" sheetId="66" r:id="rId28"/>
    <sheet name="P35" sheetId="67" r:id="rId29"/>
    <sheet name="P36白紙" sheetId="33" r:id="rId30"/>
  </sheets>
  <externalReferences>
    <externalReference r:id="rId31"/>
    <externalReference r:id="rId32"/>
    <externalReference r:id="rId33"/>
  </externalReferences>
  <definedNames>
    <definedName name="batu">#REF!</definedName>
    <definedName name="Data" localSheetId="14">#REF!</definedName>
    <definedName name="Data">#REF!</definedName>
    <definedName name="DataEnd" localSheetId="14">#REF!</definedName>
    <definedName name="DataEnd">#REF!</definedName>
    <definedName name="Hyousoku" localSheetId="14">#REF!</definedName>
    <definedName name="Hyousoku">'P20'!$B$5:$B$9</definedName>
    <definedName name="HyousokuArea" localSheetId="14">#REF!</definedName>
    <definedName name="HyousokuArea">'P20'!$B$10:$B$60</definedName>
    <definedName name="HyousokuEnd" localSheetId="14">#REF!</definedName>
    <definedName name="HyousokuEnd">#REF!</definedName>
    <definedName name="Hyoutou" localSheetId="14">'P21'!$B$3:$G$9</definedName>
    <definedName name="Hyoutou">'P20'!$F$3:$K$9</definedName>
    <definedName name="_xlnm.Print_Area" localSheetId="13">'P20'!$B$1:$L$58</definedName>
    <definedName name="_xlnm.Print_Area" localSheetId="14">'P21'!$A$1:$H$57</definedName>
    <definedName name="_xlnm.Print_Area" localSheetId="15">'P22'!$A$1:$K$53</definedName>
    <definedName name="_xlnm.Print_Area" localSheetId="17">'P24'!$A$1:$P$47</definedName>
    <definedName name="_xlnm.Print_Area" localSheetId="21">'P28'!$A$1:$L$36</definedName>
    <definedName name="_xlnm.Print_Area" localSheetId="26">'P33'!$A$1:$N$37</definedName>
    <definedName name="_xlnm.Print_Area" localSheetId="27">'P34'!$A$1:$O$37</definedName>
    <definedName name="_xlnm.Print_Area" localSheetId="28">'P35'!$A$1:$N$37</definedName>
    <definedName name="_xlnm.Print_Area" localSheetId="0">P7グラフ!$B$1:$J$54</definedName>
    <definedName name="_xlnm.Print_Area" localSheetId="1">P8グラフ!$K$1:$T$56</definedName>
    <definedName name="_xlnm.Print_Area" localSheetId="2">P9グラフ!$D$1:$N$57</definedName>
    <definedName name="Title" localSheetId="14">'P21'!$B$2:$G$2</definedName>
    <definedName name="Title">'P20'!$B$2:$K$2</definedName>
    <definedName name="TitleEnglish" localSheetId="14">#REF!</definedName>
    <definedName name="TitleEnglish">#REF!</definedName>
    <definedName name="toukei" localSheetId="18">#REF!</definedName>
    <definedName name="toukei">#REF!</definedName>
  </definedNames>
  <calcPr calcId="181029"/>
  <fileRecoveryPr autoRecover="0"/>
</workbook>
</file>

<file path=xl/calcChain.xml><?xml version="1.0" encoding="utf-8"?>
<calcChain xmlns="http://schemas.openxmlformats.org/spreadsheetml/2006/main">
  <c r="D7" i="56" l="1"/>
  <c r="E7" i="56"/>
  <c r="J6" i="48"/>
  <c r="J5" i="48"/>
  <c r="J4" i="48"/>
  <c r="J3" i="48"/>
  <c r="I6" i="48"/>
  <c r="I5" i="48"/>
  <c r="I4" i="48"/>
  <c r="I3" i="48"/>
  <c r="H6" i="48"/>
  <c r="H5" i="48"/>
  <c r="H4" i="48"/>
  <c r="H3" i="48"/>
  <c r="G6" i="48"/>
  <c r="G5" i="48"/>
  <c r="G4" i="48"/>
  <c r="G3" i="48"/>
  <c r="F6" i="48"/>
  <c r="F5" i="48"/>
  <c r="F4" i="48"/>
  <c r="F3" i="48"/>
  <c r="E6" i="48"/>
  <c r="E5" i="48"/>
  <c r="E4" i="48"/>
  <c r="E3" i="48"/>
  <c r="D6" i="48"/>
  <c r="D5" i="48"/>
  <c r="D4" i="48"/>
  <c r="D3" i="48"/>
  <c r="C6" i="48"/>
  <c r="C5" i="48"/>
  <c r="C4" i="48"/>
  <c r="C3" i="48"/>
  <c r="B6" i="48"/>
  <c r="B5" i="48"/>
  <c r="B4" i="48"/>
  <c r="B3" i="48"/>
  <c r="J2" i="48"/>
  <c r="I2" i="48"/>
  <c r="H2" i="48"/>
  <c r="G2" i="48"/>
  <c r="F2" i="48"/>
  <c r="E2" i="48"/>
  <c r="D2" i="48"/>
  <c r="C2" i="48"/>
  <c r="B2" i="48"/>
  <c r="N32" i="47"/>
  <c r="O32" i="47"/>
  <c r="N31" i="47"/>
  <c r="O31" i="47"/>
  <c r="N30" i="47"/>
  <c r="O30" i="47"/>
  <c r="N29" i="47"/>
  <c r="O29" i="47"/>
  <c r="N28" i="47"/>
  <c r="O28" i="47"/>
  <c r="N27" i="47"/>
  <c r="O27" i="47"/>
  <c r="N26" i="47"/>
  <c r="O26" i="47"/>
  <c r="N25" i="47"/>
  <c r="O25" i="47"/>
  <c r="N24" i="47"/>
  <c r="O24" i="47"/>
  <c r="M32" i="47"/>
  <c r="M31" i="47"/>
  <c r="M30" i="47"/>
  <c r="M29" i="47"/>
  <c r="M28" i="47"/>
  <c r="M27" i="47"/>
  <c r="M26" i="47"/>
  <c r="M25" i="47"/>
  <c r="M24" i="47"/>
  <c r="M12" i="47"/>
  <c r="M11" i="47"/>
  <c r="M10" i="47"/>
  <c r="M9" i="47"/>
  <c r="M8" i="47"/>
  <c r="M7" i="47"/>
  <c r="M6" i="47"/>
  <c r="M5" i="47"/>
  <c r="M4" i="47"/>
  <c r="E44" i="55"/>
  <c r="D44" i="55"/>
  <c r="C44" i="55"/>
  <c r="B44" i="55"/>
  <c r="J42" i="55"/>
  <c r="I42" i="55"/>
  <c r="H42" i="55"/>
  <c r="G42" i="55"/>
  <c r="E35" i="55"/>
  <c r="D35" i="55"/>
  <c r="C35" i="55"/>
  <c r="B35" i="55"/>
  <c r="J31" i="55"/>
  <c r="I31" i="55"/>
  <c r="H31" i="55"/>
  <c r="G31" i="55"/>
  <c r="E25" i="55"/>
  <c r="D25" i="55"/>
  <c r="C25" i="55"/>
  <c r="B25" i="55"/>
  <c r="J24" i="55"/>
  <c r="I24" i="55"/>
  <c r="H24" i="55"/>
  <c r="G24" i="55"/>
  <c r="J14" i="55"/>
  <c r="I14" i="55"/>
  <c r="H14" i="55"/>
  <c r="G14" i="55"/>
  <c r="E12" i="55"/>
  <c r="D12" i="55"/>
  <c r="C12" i="55"/>
  <c r="B12" i="55"/>
  <c r="E5" i="55"/>
  <c r="D5" i="55"/>
  <c r="C5" i="55"/>
  <c r="B5" i="55"/>
  <c r="H31" i="54"/>
  <c r="G31" i="54"/>
  <c r="F31" i="54"/>
  <c r="E31" i="54"/>
  <c r="H29" i="54"/>
  <c r="G29" i="54"/>
  <c r="F29" i="54"/>
  <c r="E29" i="54"/>
  <c r="D16" i="54"/>
  <c r="D14" i="54"/>
  <c r="D13" i="54"/>
  <c r="D11" i="54"/>
  <c r="D10" i="54"/>
  <c r="D15" i="53"/>
  <c r="D14" i="53"/>
  <c r="D13" i="53"/>
  <c r="D12" i="53"/>
  <c r="D9" i="53"/>
  <c r="C36" i="52"/>
  <c r="C35" i="52"/>
  <c r="C34" i="52"/>
  <c r="C33" i="52"/>
  <c r="J15" i="52"/>
  <c r="J14" i="52"/>
  <c r="J13" i="52"/>
  <c r="J11" i="52"/>
  <c r="J10" i="52"/>
  <c r="J9" i="52"/>
  <c r="J8" i="52"/>
  <c r="J7" i="52"/>
  <c r="C53" i="49"/>
  <c r="B53" i="49"/>
  <c r="C52" i="49"/>
  <c r="B52" i="49"/>
  <c r="C51" i="49"/>
  <c r="B51" i="49"/>
  <c r="C50" i="49"/>
  <c r="B50" i="49"/>
  <c r="C49" i="49"/>
  <c r="B49" i="49"/>
  <c r="C48" i="49"/>
  <c r="B48" i="49"/>
  <c r="C47" i="49"/>
  <c r="B47" i="49"/>
  <c r="C46" i="49"/>
  <c r="B46" i="49"/>
  <c r="C45" i="49"/>
  <c r="B45" i="49"/>
  <c r="C44" i="49"/>
  <c r="B44" i="49"/>
  <c r="C43" i="49"/>
  <c r="B43" i="49"/>
  <c r="C42" i="49"/>
  <c r="B42" i="49"/>
  <c r="C41" i="49"/>
  <c r="B41" i="49"/>
  <c r="C40" i="49"/>
  <c r="B40" i="49"/>
  <c r="C39" i="49"/>
  <c r="B39" i="49"/>
  <c r="C38" i="49"/>
  <c r="B38" i="49"/>
  <c r="C37" i="49"/>
  <c r="B37" i="49"/>
  <c r="C36" i="49"/>
  <c r="B36" i="49"/>
  <c r="C35" i="49"/>
  <c r="B35" i="49"/>
  <c r="B54" i="49"/>
  <c r="C34" i="49"/>
  <c r="B34" i="49"/>
  <c r="C33" i="49"/>
  <c r="C54" i="49"/>
  <c r="B33" i="49"/>
  <c r="H7" i="56"/>
  <c r="I7" i="56"/>
  <c r="G7" i="56"/>
  <c r="D14" i="56"/>
  <c r="E14" i="56"/>
  <c r="H14" i="56"/>
  <c r="G14" i="56"/>
  <c r="I14" i="56"/>
  <c r="D21" i="56"/>
  <c r="E21" i="56"/>
  <c r="H21" i="56"/>
  <c r="G21" i="56"/>
  <c r="I21" i="56"/>
  <c r="D28" i="56"/>
  <c r="E28" i="56"/>
  <c r="H28" i="56"/>
  <c r="G28" i="56"/>
  <c r="I28" i="56"/>
  <c r="D35" i="56"/>
  <c r="E35" i="56"/>
  <c r="C35" i="56"/>
  <c r="H35" i="56"/>
  <c r="I35" i="56"/>
  <c r="D5" i="57"/>
  <c r="E5" i="57"/>
  <c r="H5" i="57"/>
  <c r="G5" i="57"/>
  <c r="I5" i="57"/>
  <c r="D12" i="57"/>
  <c r="C12" i="57"/>
  <c r="E12" i="57"/>
  <c r="H12" i="57"/>
  <c r="I12" i="57"/>
  <c r="G12" i="57"/>
  <c r="D19" i="57"/>
  <c r="E19" i="57"/>
  <c r="H19" i="57"/>
  <c r="I19" i="57"/>
  <c r="D26" i="57"/>
  <c r="E26" i="57"/>
  <c r="H26" i="57"/>
  <c r="I26" i="57"/>
  <c r="G26" i="57"/>
  <c r="D33" i="57"/>
  <c r="C33" i="57"/>
  <c r="E33" i="57"/>
  <c r="H33" i="57"/>
  <c r="G33" i="57"/>
  <c r="I33" i="57"/>
  <c r="J13" i="34"/>
  <c r="D26" i="34"/>
  <c r="E26" i="34"/>
  <c r="F26" i="34"/>
  <c r="I26" i="34"/>
  <c r="J26" i="34"/>
  <c r="K26" i="34"/>
  <c r="D33" i="34"/>
  <c r="E33" i="34"/>
  <c r="F33" i="34"/>
  <c r="I33" i="34"/>
  <c r="J33" i="34"/>
  <c r="K33" i="34"/>
  <c r="D40" i="34"/>
  <c r="E40" i="34"/>
  <c r="F40" i="34"/>
  <c r="I40" i="34"/>
  <c r="J40" i="34"/>
  <c r="K40" i="34"/>
  <c r="D47" i="34"/>
  <c r="E47" i="34"/>
  <c r="F47" i="34"/>
  <c r="I47" i="34"/>
  <c r="J47" i="34"/>
  <c r="K47" i="34"/>
  <c r="C4" i="35"/>
  <c r="D4" i="35"/>
  <c r="E4" i="35"/>
  <c r="H4" i="35"/>
  <c r="I4" i="35"/>
  <c r="J4" i="35"/>
  <c r="C11" i="35"/>
  <c r="D11" i="35"/>
  <c r="E11" i="35"/>
  <c r="H11" i="35"/>
  <c r="I11" i="35"/>
  <c r="J11" i="35"/>
  <c r="C18" i="35"/>
  <c r="D18" i="35"/>
  <c r="E18" i="35"/>
  <c r="H18" i="35"/>
  <c r="I18" i="35"/>
  <c r="J18" i="35"/>
  <c r="C25" i="35"/>
  <c r="D25" i="35"/>
  <c r="E25" i="35"/>
  <c r="H25" i="35"/>
  <c r="I25" i="35"/>
  <c r="J25" i="35"/>
  <c r="C32" i="35"/>
  <c r="D32" i="35"/>
  <c r="E32" i="35"/>
  <c r="H32" i="35"/>
  <c r="I32" i="35"/>
  <c r="J32" i="35"/>
  <c r="C39" i="35"/>
  <c r="D39" i="35"/>
  <c r="E39" i="35"/>
  <c r="I39" i="35"/>
  <c r="J39" i="35"/>
  <c r="H43" i="35"/>
  <c r="H39" i="35"/>
  <c r="F25" i="18"/>
  <c r="K25" i="18"/>
  <c r="M25" i="18"/>
  <c r="I26" i="18"/>
  <c r="I27" i="18"/>
  <c r="I28" i="18"/>
  <c r="I29" i="18"/>
  <c r="I30" i="18"/>
  <c r="I31" i="18"/>
  <c r="I32" i="18"/>
  <c r="I33" i="18"/>
  <c r="I34" i="18"/>
  <c r="D8" i="60"/>
  <c r="E8" i="60"/>
  <c r="F8" i="60"/>
  <c r="F7" i="60"/>
  <c r="G8" i="60"/>
  <c r="H8" i="60"/>
  <c r="H7" i="60"/>
  <c r="I8" i="60"/>
  <c r="I7" i="60"/>
  <c r="K8" i="60"/>
  <c r="L8" i="60"/>
  <c r="L7" i="60"/>
  <c r="D13" i="60"/>
  <c r="D7" i="60"/>
  <c r="E13" i="60"/>
  <c r="E7" i="60"/>
  <c r="F13" i="60"/>
  <c r="G13" i="60"/>
  <c r="G7" i="60"/>
  <c r="H13" i="60"/>
  <c r="I13" i="60"/>
  <c r="J13" i="60"/>
  <c r="J7" i="60"/>
  <c r="K13" i="60"/>
  <c r="L13" i="60"/>
  <c r="D18" i="60"/>
  <c r="E18" i="60"/>
  <c r="F18" i="60"/>
  <c r="G18" i="60"/>
  <c r="H18" i="60"/>
  <c r="I18" i="60"/>
  <c r="J18" i="60"/>
  <c r="K18" i="60"/>
  <c r="K7" i="60"/>
  <c r="L18" i="60"/>
  <c r="A8" i="61"/>
  <c r="A7" i="61"/>
  <c r="B8" i="61"/>
  <c r="B7" i="61"/>
  <c r="C8" i="61"/>
  <c r="C7" i="61"/>
  <c r="D8" i="61"/>
  <c r="D7" i="61"/>
  <c r="F8" i="61"/>
  <c r="F7" i="61"/>
  <c r="G8" i="61"/>
  <c r="H8" i="61"/>
  <c r="H7" i="61"/>
  <c r="I8" i="61"/>
  <c r="J8" i="61"/>
  <c r="J7" i="61"/>
  <c r="K8" i="61"/>
  <c r="K7" i="61"/>
  <c r="A13" i="61"/>
  <c r="B13" i="61"/>
  <c r="C13" i="61"/>
  <c r="D13" i="61"/>
  <c r="E13" i="61"/>
  <c r="E7" i="61"/>
  <c r="F13" i="61"/>
  <c r="G13" i="61"/>
  <c r="G7" i="61"/>
  <c r="H13" i="61"/>
  <c r="I13" i="61"/>
  <c r="I7" i="61"/>
  <c r="J13" i="61"/>
  <c r="K13" i="61"/>
  <c r="L13" i="61"/>
  <c r="L7" i="61"/>
  <c r="A18" i="61"/>
  <c r="B18" i="61"/>
  <c r="C18" i="61"/>
  <c r="D18" i="61"/>
  <c r="F18" i="61"/>
  <c r="G18" i="61"/>
  <c r="H18" i="61"/>
  <c r="I18" i="61"/>
  <c r="J18" i="61"/>
  <c r="K18" i="61"/>
  <c r="L18" i="61"/>
  <c r="D8" i="62"/>
  <c r="E8" i="62"/>
  <c r="F8" i="62"/>
  <c r="G8" i="62"/>
  <c r="H8" i="62"/>
  <c r="I8" i="62"/>
  <c r="J8" i="62"/>
  <c r="K8" i="62"/>
  <c r="L8" i="62"/>
  <c r="M8" i="62"/>
  <c r="D22" i="62"/>
  <c r="E22" i="62"/>
  <c r="F22" i="62"/>
  <c r="G22" i="62"/>
  <c r="H22" i="62"/>
  <c r="I22" i="62"/>
  <c r="J22" i="62"/>
  <c r="K22" i="62"/>
  <c r="L22" i="62"/>
  <c r="M22" i="62"/>
  <c r="D36" i="62"/>
  <c r="E36" i="62"/>
  <c r="F36" i="62"/>
  <c r="G36" i="62"/>
  <c r="H36" i="62"/>
  <c r="I36" i="62"/>
  <c r="J36" i="62"/>
  <c r="K36" i="62"/>
  <c r="L36" i="62"/>
  <c r="M36" i="62"/>
  <c r="A8" i="63"/>
  <c r="B8" i="63"/>
  <c r="C8" i="63"/>
  <c r="D8" i="63"/>
  <c r="E8" i="63"/>
  <c r="F8" i="63"/>
  <c r="G8" i="63"/>
  <c r="H8" i="63"/>
  <c r="I8" i="63"/>
  <c r="J8" i="63"/>
  <c r="K8" i="63"/>
  <c r="A22" i="63"/>
  <c r="B22" i="63"/>
  <c r="C22" i="63"/>
  <c r="D22" i="63"/>
  <c r="E22" i="63"/>
  <c r="F22" i="63"/>
  <c r="G22" i="63"/>
  <c r="H22" i="63"/>
  <c r="I22" i="63"/>
  <c r="J22" i="63"/>
  <c r="K22" i="63"/>
  <c r="A36" i="63"/>
  <c r="B36" i="63"/>
  <c r="C36" i="63"/>
  <c r="D36" i="63"/>
  <c r="E36" i="63"/>
  <c r="F36" i="63"/>
  <c r="G36" i="63"/>
  <c r="H36" i="63"/>
  <c r="I36" i="63"/>
  <c r="J36" i="63"/>
  <c r="K36" i="63"/>
  <c r="E13" i="64"/>
  <c r="E12" i="64"/>
  <c r="F13" i="64"/>
  <c r="F12" i="64"/>
  <c r="G13" i="64"/>
  <c r="G12" i="64"/>
  <c r="M34" i="64"/>
  <c r="M33" i="64"/>
  <c r="N34" i="64"/>
  <c r="N33" i="64"/>
  <c r="O34" i="64"/>
  <c r="O33" i="64"/>
  <c r="L25" i="65"/>
  <c r="M25" i="65"/>
  <c r="N25" i="65"/>
  <c r="E13" i="66"/>
  <c r="E12" i="66"/>
  <c r="F13" i="66"/>
  <c r="F12" i="66"/>
  <c r="G13" i="66"/>
  <c r="G12" i="66"/>
  <c r="E9" i="67"/>
  <c r="E8" i="67"/>
  <c r="F9" i="67"/>
  <c r="F8" i="67"/>
  <c r="G9" i="67"/>
  <c r="G8" i="67"/>
  <c r="C28" i="56"/>
  <c r="C21" i="56"/>
  <c r="C7" i="56"/>
  <c r="C14" i="56"/>
  <c r="G19" i="57"/>
  <c r="C26" i="57"/>
  <c r="C19" i="57"/>
  <c r="C5" i="57"/>
  <c r="G35" i="56"/>
  <c r="E5" i="56"/>
  <c r="D5" i="56"/>
  <c r="C5" i="56"/>
  <c r="I25" i="18"/>
  <c r="O27" i="18"/>
  <c r="O32" i="18"/>
  <c r="O25" i="18"/>
  <c r="O26" i="18"/>
  <c r="O29" i="18"/>
  <c r="O31" i="18"/>
  <c r="O28" i="18"/>
  <c r="O33" i="18"/>
  <c r="O30" i="18"/>
  <c r="O34" i="18"/>
</calcChain>
</file>

<file path=xl/sharedStrings.xml><?xml version="1.0" encoding="utf-8"?>
<sst xmlns="http://schemas.openxmlformats.org/spreadsheetml/2006/main" count="2005" uniqueCount="1070">
  <si>
    <t>昭和</t>
  </si>
  <si>
    <t>29</t>
    <phoneticPr fontId="69"/>
  </si>
  <si>
    <t>増加率</t>
    <rPh sb="0" eb="2">
      <t>ゾウカ</t>
    </rPh>
    <rPh sb="2" eb="3">
      <t>リツ</t>
    </rPh>
    <phoneticPr fontId="69"/>
  </si>
  <si>
    <t>見沼区</t>
    <rPh sb="0" eb="2">
      <t>ミヌマ</t>
    </rPh>
    <rPh sb="2" eb="3">
      <t>ク</t>
    </rPh>
    <phoneticPr fontId="68"/>
  </si>
  <si>
    <t>国勢調査（10．1）</t>
    <rPh sb="0" eb="2">
      <t>コクセイ</t>
    </rPh>
    <rPh sb="2" eb="4">
      <t>チョウサ</t>
    </rPh>
    <phoneticPr fontId="68"/>
  </si>
  <si>
    <t>0～4</t>
    <phoneticPr fontId="71"/>
  </si>
  <si>
    <t>離　婚</t>
  </si>
  <si>
    <t xml:space="preserve">総数   </t>
    <phoneticPr fontId="71"/>
  </si>
  <si>
    <t>年</t>
    <rPh sb="0" eb="1">
      <t>ネン</t>
    </rPh>
    <phoneticPr fontId="68"/>
  </si>
  <si>
    <t>39</t>
  </si>
  <si>
    <t>北区</t>
    <rPh sb="0" eb="1">
      <t>キタ</t>
    </rPh>
    <rPh sb="1" eb="2">
      <t>ク</t>
    </rPh>
    <phoneticPr fontId="68"/>
  </si>
  <si>
    <t>清瀬市</t>
  </si>
  <si>
    <t>神奈川県</t>
    <phoneticPr fontId="1"/>
  </si>
  <si>
    <t>上尾市　　　　</t>
    <phoneticPr fontId="69"/>
  </si>
  <si>
    <t>世　帯　数</t>
    <rPh sb="0" eb="1">
      <t>ヨ</t>
    </rPh>
    <rPh sb="2" eb="3">
      <t>オビ</t>
    </rPh>
    <rPh sb="4" eb="5">
      <t>カズ</t>
    </rPh>
    <phoneticPr fontId="68"/>
  </si>
  <si>
    <t>大正</t>
    <rPh sb="0" eb="2">
      <t>タイショウ</t>
    </rPh>
    <phoneticPr fontId="68"/>
  </si>
  <si>
    <t>永田</t>
    <rPh sb="0" eb="2">
      <t>ナガタ</t>
    </rPh>
    <phoneticPr fontId="68"/>
  </si>
  <si>
    <t>△ 0.5</t>
  </si>
  <si>
    <t>及び一般世帯人員</t>
    <rPh sb="0" eb="1">
      <t>オヨ</t>
    </rPh>
    <rPh sb="2" eb="4">
      <t>イッパン</t>
    </rPh>
    <rPh sb="4" eb="6">
      <t>セタイ</t>
    </rPh>
    <rPh sb="6" eb="8">
      <t>ジンイン</t>
    </rPh>
    <phoneticPr fontId="70"/>
  </si>
  <si>
    <t>南高麗地区</t>
  </si>
  <si>
    <t>－</t>
    <phoneticPr fontId="68"/>
  </si>
  <si>
    <t>役　員</t>
    <rPh sb="0" eb="1">
      <t>ヤク</t>
    </rPh>
    <rPh sb="2" eb="3">
      <t>イン</t>
    </rPh>
    <phoneticPr fontId="68"/>
  </si>
  <si>
    <t>常住人口調査</t>
    <rPh sb="0" eb="2">
      <t>ジョウジュウ</t>
    </rPh>
    <rPh sb="2" eb="4">
      <t>ジンコウ</t>
    </rPh>
    <rPh sb="4" eb="6">
      <t>チョウサ</t>
    </rPh>
    <phoneticPr fontId="68"/>
  </si>
  <si>
    <t>50～54歳</t>
    <rPh sb="5" eb="6">
      <t>サイ</t>
    </rPh>
    <phoneticPr fontId="68"/>
  </si>
  <si>
    <t>世帯</t>
    <rPh sb="0" eb="2">
      <t>セタイ</t>
    </rPh>
    <phoneticPr fontId="68"/>
  </si>
  <si>
    <t>町(大字)</t>
  </si>
  <si>
    <t>３０～３４</t>
    <phoneticPr fontId="68"/>
  </si>
  <si>
    <t>各年1月１日現在（単位：人）</t>
  </si>
  <si>
    <t>秩父市</t>
  </si>
  <si>
    <t>４人</t>
    <rPh sb="1" eb="2">
      <t>ニン</t>
    </rPh>
    <phoneticPr fontId="68"/>
  </si>
  <si>
    <t>の 推 移</t>
  </si>
  <si>
    <t>男</t>
    <rPh sb="0" eb="1">
      <t>オトコ</t>
    </rPh>
    <phoneticPr fontId="68"/>
  </si>
  <si>
    <t>１１　地区別世帯数</t>
  </si>
  <si>
    <t>20～24</t>
    <phoneticPr fontId="71"/>
  </si>
  <si>
    <t>夫婦と妻の親から成る世帯</t>
    <phoneticPr fontId="71"/>
  </si>
  <si>
    <t>平　均</t>
    <rPh sb="0" eb="1">
      <t>ヒラ</t>
    </rPh>
    <rPh sb="2" eb="3">
      <t>ヒトシ</t>
    </rPh>
    <phoneticPr fontId="68"/>
  </si>
  <si>
    <t>人　　　　　口</t>
    <rPh sb="0" eb="1">
      <t>ヒト</t>
    </rPh>
    <rPh sb="6" eb="7">
      <t>クチ</t>
    </rPh>
    <phoneticPr fontId="68"/>
  </si>
  <si>
    <t>総　　数</t>
    <rPh sb="0" eb="1">
      <t>フサ</t>
    </rPh>
    <rPh sb="3" eb="4">
      <t>カズ</t>
    </rPh>
    <phoneticPr fontId="68"/>
  </si>
  <si>
    <t>総人口（１．１）</t>
    <rPh sb="0" eb="3">
      <t>ソウジンコウ</t>
    </rPh>
    <phoneticPr fontId="68"/>
  </si>
  <si>
    <t>女</t>
    <rPh sb="0" eb="1">
      <t>オンナ</t>
    </rPh>
    <phoneticPr fontId="68"/>
  </si>
  <si>
    <t>43</t>
  </si>
  <si>
    <t>中藤下郷</t>
  </si>
  <si>
    <t>年　次</t>
    <rPh sb="0" eb="1">
      <t>トシ</t>
    </rPh>
    <rPh sb="2" eb="3">
      <t>ツギ</t>
    </rPh>
    <phoneticPr fontId="68"/>
  </si>
  <si>
    <t>夫婦と他の親族（親，子供を含まない）から成る世帯</t>
    <rPh sb="20" eb="21">
      <t>ナ</t>
    </rPh>
    <rPh sb="22" eb="24">
      <t>セタイ</t>
    </rPh>
    <phoneticPr fontId="71"/>
  </si>
  <si>
    <t>青梅市</t>
  </si>
  <si>
    <t>世帯数</t>
  </si>
  <si>
    <t>原市場</t>
    <rPh sb="0" eb="3">
      <t>ハライチバ</t>
    </rPh>
    <phoneticPr fontId="68"/>
  </si>
  <si>
    <t>世 帯 人 員</t>
    <phoneticPr fontId="71"/>
  </si>
  <si>
    <t>南町</t>
    <rPh sb="0" eb="2">
      <t>ミナミチョウ</t>
    </rPh>
    <phoneticPr fontId="68"/>
  </si>
  <si>
    <t>核家族世帯</t>
    <phoneticPr fontId="71"/>
  </si>
  <si>
    <t>％</t>
    <phoneticPr fontId="68"/>
  </si>
  <si>
    <t>割　　 合</t>
    <rPh sb="0" eb="1">
      <t>ワリ</t>
    </rPh>
    <rPh sb="4" eb="5">
      <t>ゴウ</t>
    </rPh>
    <phoneticPr fontId="69"/>
  </si>
  <si>
    <t>北川</t>
  </si>
  <si>
    <t>米　国</t>
  </si>
  <si>
    <t>南高麗</t>
    <rPh sb="0" eb="1">
      <t>ミナミ</t>
    </rPh>
    <rPh sb="1" eb="3">
      <t>コウライ</t>
    </rPh>
    <phoneticPr fontId="68"/>
  </si>
  <si>
    <t>年　齢</t>
    <rPh sb="0" eb="1">
      <t>トシ</t>
    </rPh>
    <rPh sb="2" eb="3">
      <t>ヨワイ</t>
    </rPh>
    <phoneticPr fontId="68"/>
  </si>
  <si>
    <t>前ヶ貫</t>
    <rPh sb="0" eb="1">
      <t>マエ</t>
    </rPh>
    <rPh sb="2" eb="3">
      <t>ヌキ</t>
    </rPh>
    <phoneticPr fontId="68"/>
  </si>
  <si>
    <t xml:space="preserve">   ６５歳以上世帯員がいる一般世帯</t>
    <rPh sb="5" eb="6">
      <t>サイ</t>
    </rPh>
    <rPh sb="6" eb="8">
      <t>イジョウ</t>
    </rPh>
    <rPh sb="8" eb="11">
      <t>セタイイン</t>
    </rPh>
    <rPh sb="14" eb="16">
      <t>イッパン</t>
    </rPh>
    <rPh sb="16" eb="18">
      <t>セタイ</t>
    </rPh>
    <phoneticPr fontId="68"/>
  </si>
  <si>
    <t>荒川区</t>
  </si>
  <si>
    <t>60</t>
    <phoneticPr fontId="68"/>
  </si>
  <si>
    <t>美杉台</t>
    <rPh sb="0" eb="1">
      <t>ミ</t>
    </rPh>
    <rPh sb="1" eb="2">
      <t>スギ</t>
    </rPh>
    <rPh sb="2" eb="3">
      <t>ダイ</t>
    </rPh>
    <phoneticPr fontId="68"/>
  </si>
  <si>
    <t>　　うち農業</t>
  </si>
  <si>
    <t>新宿区</t>
  </si>
  <si>
    <t>件</t>
  </si>
  <si>
    <t xml:space="preserve"> </t>
    <phoneticPr fontId="68"/>
  </si>
  <si>
    <t>笠縫</t>
    <rPh sb="0" eb="2">
      <t>カサヌイ</t>
    </rPh>
    <phoneticPr fontId="68"/>
  </si>
  <si>
    <t>60～64</t>
    <phoneticPr fontId="68"/>
  </si>
  <si>
    <t>岩渕</t>
  </si>
  <si>
    <t>※他市区町村で従業・通学の総数には、従業地・通学地「不詳」を含む。</t>
    <rPh sb="1" eb="2">
      <t>タ</t>
    </rPh>
    <rPh sb="2" eb="6">
      <t>シクチョウソン</t>
    </rPh>
    <rPh sb="7" eb="9">
      <t>ジュウギョウ</t>
    </rPh>
    <rPh sb="10" eb="12">
      <t>ツウガク</t>
    </rPh>
    <rPh sb="13" eb="15">
      <t>ソウスウ</t>
    </rPh>
    <rPh sb="18" eb="20">
      <t>ジュウギョウ</t>
    </rPh>
    <rPh sb="20" eb="21">
      <t>チ</t>
    </rPh>
    <rPh sb="22" eb="24">
      <t>ツウガク</t>
    </rPh>
    <rPh sb="24" eb="25">
      <t>チ</t>
    </rPh>
    <rPh sb="26" eb="28">
      <t>フショウ</t>
    </rPh>
    <rPh sb="30" eb="31">
      <t>フク</t>
    </rPh>
    <phoneticPr fontId="68"/>
  </si>
  <si>
    <t>下直竹</t>
    <rPh sb="0" eb="1">
      <t>シタ</t>
    </rPh>
    <rPh sb="1" eb="2">
      <t>チョク</t>
    </rPh>
    <rPh sb="2" eb="3">
      <t>タケ</t>
    </rPh>
    <phoneticPr fontId="68"/>
  </si>
  <si>
    <t>40～44</t>
    <phoneticPr fontId="68"/>
  </si>
  <si>
    <t xml:space="preserve">   ６５歳以上世帯人員</t>
    <rPh sb="8" eb="10">
      <t>セタイ</t>
    </rPh>
    <phoneticPr fontId="68"/>
  </si>
  <si>
    <t>茜台一丁目</t>
  </si>
  <si>
    <t>越谷市　　　　</t>
    <phoneticPr fontId="69"/>
  </si>
  <si>
    <t>平成　</t>
    <rPh sb="0" eb="2">
      <t>ヘイセイ</t>
    </rPh>
    <phoneticPr fontId="68"/>
  </si>
  <si>
    <t>平成7年</t>
    <rPh sb="0" eb="2">
      <t>ヘイセイ</t>
    </rPh>
    <rPh sb="3" eb="4">
      <t>ネン</t>
    </rPh>
    <phoneticPr fontId="68"/>
  </si>
  <si>
    <t>落合</t>
    <rPh sb="0" eb="2">
      <t>オチアイ</t>
    </rPh>
    <phoneticPr fontId="68"/>
  </si>
  <si>
    <t>平成27年</t>
    <rPh sb="0" eb="2">
      <t>ヘイセイ</t>
    </rPh>
    <rPh sb="4" eb="5">
      <t>ネン</t>
    </rPh>
    <phoneticPr fontId="68"/>
  </si>
  <si>
    <t>美杉台地区</t>
    <rPh sb="0" eb="2">
      <t>ミスギ</t>
    </rPh>
    <rPh sb="2" eb="3">
      <t>ダイ</t>
    </rPh>
    <rPh sb="3" eb="5">
      <t>チク</t>
    </rPh>
    <phoneticPr fontId="68"/>
  </si>
  <si>
    <t>栃木県</t>
    <rPh sb="0" eb="3">
      <t>トチギケン</t>
    </rPh>
    <phoneticPr fontId="68"/>
  </si>
  <si>
    <t>井上</t>
  </si>
  <si>
    <t>87</t>
  </si>
  <si>
    <t>合併総人口（１．１）</t>
  </si>
  <si>
    <t>総　数</t>
    <rPh sb="0" eb="1">
      <t>ソウ</t>
    </rPh>
    <rPh sb="2" eb="3">
      <t>カズ</t>
    </rPh>
    <phoneticPr fontId="68"/>
  </si>
  <si>
    <t>製造業</t>
    <rPh sb="0" eb="3">
      <t>セイゾウギョウ</t>
    </rPh>
    <phoneticPr fontId="68"/>
  </si>
  <si>
    <t>平成　 　</t>
    <rPh sb="0" eb="2">
      <t>ヘイセイ</t>
    </rPh>
    <phoneticPr fontId="68"/>
  </si>
  <si>
    <t>南高麗</t>
  </si>
  <si>
    <t>全市</t>
    <rPh sb="0" eb="1">
      <t>ゼン</t>
    </rPh>
    <rPh sb="1" eb="2">
      <t>シ</t>
    </rPh>
    <phoneticPr fontId="68"/>
  </si>
  <si>
    <t>葛飾区</t>
  </si>
  <si>
    <t>38</t>
    <phoneticPr fontId="69"/>
  </si>
  <si>
    <t>増　減　率</t>
    <rPh sb="0" eb="1">
      <t>ゾウ</t>
    </rPh>
    <rPh sb="2" eb="3">
      <t>ゲン</t>
    </rPh>
    <rPh sb="4" eb="5">
      <t>リツ</t>
    </rPh>
    <phoneticPr fontId="68"/>
  </si>
  <si>
    <t>上赤工</t>
    <rPh sb="0" eb="3">
      <t>カミアカダクミ</t>
    </rPh>
    <phoneticPr fontId="68"/>
  </si>
  <si>
    <t>通学者</t>
    <rPh sb="0" eb="3">
      <t>ツウガクシャ</t>
    </rPh>
    <phoneticPr fontId="1"/>
  </si>
  <si>
    <t>△0.2</t>
  </si>
  <si>
    <t>１５～１９</t>
    <phoneticPr fontId="68"/>
  </si>
  <si>
    <t>8</t>
    <phoneticPr fontId="69"/>
  </si>
  <si>
    <t>２０～２４</t>
    <phoneticPr fontId="68"/>
  </si>
  <si>
    <t>平成２７年１０月１日現在（単位：人、世帯）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タンイ</t>
    </rPh>
    <rPh sb="16" eb="17">
      <t>ニン</t>
    </rPh>
    <rPh sb="18" eb="20">
      <t>セタイ</t>
    </rPh>
    <phoneticPr fontId="70"/>
  </si>
  <si>
    <t>芦苅場</t>
    <rPh sb="0" eb="3">
      <t>アシカリバ</t>
    </rPh>
    <phoneticPr fontId="68"/>
  </si>
  <si>
    <t>２５～２９</t>
    <phoneticPr fontId="68"/>
  </si>
  <si>
    <t>世　　帯　　数</t>
    <rPh sb="0" eb="1">
      <t>ヨ</t>
    </rPh>
    <rPh sb="3" eb="4">
      <t>オビ</t>
    </rPh>
    <rPh sb="6" eb="7">
      <t>カズ</t>
    </rPh>
    <phoneticPr fontId="68"/>
  </si>
  <si>
    <t>25</t>
  </si>
  <si>
    <t>25</t>
    <phoneticPr fontId="69"/>
  </si>
  <si>
    <t>２７　世帯の家族類型別一般世帯数</t>
    <rPh sb="3" eb="5">
      <t>セタイ</t>
    </rPh>
    <rPh sb="6" eb="8">
      <t>カゾク</t>
    </rPh>
    <rPh sb="8" eb="10">
      <t>ルイケイ</t>
    </rPh>
    <rPh sb="10" eb="11">
      <t>ベツ</t>
    </rPh>
    <rPh sb="11" eb="13">
      <t>イッパン</t>
    </rPh>
    <rPh sb="13" eb="16">
      <t>セタイスウ</t>
    </rPh>
    <phoneticPr fontId="70"/>
  </si>
  <si>
    <t>桜区</t>
    <rPh sb="0" eb="1">
      <t>サクラ</t>
    </rPh>
    <rPh sb="1" eb="2">
      <t>ク</t>
    </rPh>
    <phoneticPr fontId="68"/>
  </si>
  <si>
    <t>世　　帯</t>
    <rPh sb="0" eb="1">
      <t>ヨ</t>
    </rPh>
    <rPh sb="3" eb="4">
      <t>オビ</t>
    </rPh>
    <phoneticPr fontId="68"/>
  </si>
  <si>
    <t>新光</t>
  </si>
  <si>
    <t>27</t>
    <phoneticPr fontId="68"/>
  </si>
  <si>
    <t xml:space="preserve">40～44 </t>
    <phoneticPr fontId="71"/>
  </si>
  <si>
    <t>１５歳未満</t>
    <rPh sb="2" eb="3">
      <t>サイ</t>
    </rPh>
    <rPh sb="3" eb="5">
      <t>ミマン</t>
    </rPh>
    <phoneticPr fontId="68"/>
  </si>
  <si>
    <t>府中市</t>
  </si>
  <si>
    <t>24</t>
    <phoneticPr fontId="69"/>
  </si>
  <si>
    <t>８　人 口 ・ 世 帯 数</t>
    <rPh sb="2" eb="3">
      <t>ヒト</t>
    </rPh>
    <rPh sb="4" eb="5">
      <t>クチ</t>
    </rPh>
    <rPh sb="8" eb="9">
      <t>ヨ</t>
    </rPh>
    <rPh sb="10" eb="11">
      <t>オビ</t>
    </rPh>
    <rPh sb="12" eb="13">
      <t>カズ</t>
    </rPh>
    <phoneticPr fontId="68"/>
  </si>
  <si>
    <t>所沢市</t>
  </si>
  <si>
    <t>柳町</t>
    <rPh sb="0" eb="2">
      <t>ヤナギチョウ</t>
    </rPh>
    <phoneticPr fontId="68"/>
  </si>
  <si>
    <t>70～74</t>
    <phoneticPr fontId="71"/>
  </si>
  <si>
    <t>東京都</t>
    <rPh sb="0" eb="3">
      <t>トウキョウト</t>
    </rPh>
    <phoneticPr fontId="1"/>
  </si>
  <si>
    <t>小金井市</t>
  </si>
  <si>
    <t>年　　次</t>
    <rPh sb="0" eb="1">
      <t>トシ</t>
    </rPh>
    <rPh sb="3" eb="4">
      <t>ツギ</t>
    </rPh>
    <phoneticPr fontId="68"/>
  </si>
  <si>
    <t>人　　口</t>
    <rPh sb="0" eb="1">
      <t>ヒト</t>
    </rPh>
    <rPh sb="3" eb="4">
      <t>クチ</t>
    </rPh>
    <phoneticPr fontId="68"/>
  </si>
  <si>
    <t>人</t>
    <rPh sb="0" eb="1">
      <t>ニン</t>
    </rPh>
    <phoneticPr fontId="68"/>
  </si>
  <si>
    <t>〃</t>
    <phoneticPr fontId="68"/>
  </si>
  <si>
    <t>秩父市　　　　</t>
    <phoneticPr fontId="69"/>
  </si>
  <si>
    <t>93</t>
  </si>
  <si>
    <t>昭和</t>
    <rPh sb="0" eb="2">
      <t>ショウワ</t>
    </rPh>
    <phoneticPr fontId="68"/>
  </si>
  <si>
    <t>人口調査（合併人口）</t>
    <rPh sb="0" eb="2">
      <t>ジンコウ</t>
    </rPh>
    <rPh sb="2" eb="4">
      <t>チョウサ</t>
    </rPh>
    <rPh sb="5" eb="7">
      <t>ガッペイ</t>
    </rPh>
    <rPh sb="7" eb="9">
      <t>ジンコウ</t>
    </rPh>
    <phoneticPr fontId="68"/>
  </si>
  <si>
    <t>川島町</t>
  </si>
  <si>
    <t>△1.9</t>
    <phoneticPr fontId="68"/>
  </si>
  <si>
    <t>臨時国勢調査（10．1）</t>
    <rPh sb="0" eb="2">
      <t>リンジ</t>
    </rPh>
    <rPh sb="2" eb="4">
      <t>コクセイ</t>
    </rPh>
    <rPh sb="4" eb="6">
      <t>チョウサ</t>
    </rPh>
    <phoneticPr fontId="68"/>
  </si>
  <si>
    <t>8</t>
  </si>
  <si>
    <t>江戸川区</t>
  </si>
  <si>
    <t>人口調査</t>
    <rPh sb="0" eb="2">
      <t>ジンコウ</t>
    </rPh>
    <rPh sb="2" eb="4">
      <t>チョウサ</t>
    </rPh>
    <phoneticPr fontId="68"/>
  </si>
  <si>
    <t>53</t>
  </si>
  <si>
    <t>平成17年</t>
    <rPh sb="0" eb="2">
      <t>ヘイセイ</t>
    </rPh>
    <rPh sb="4" eb="5">
      <t>ネン</t>
    </rPh>
    <phoneticPr fontId="68"/>
  </si>
  <si>
    <t>10</t>
    <phoneticPr fontId="68"/>
  </si>
  <si>
    <t>△1.2</t>
    <phoneticPr fontId="68"/>
  </si>
  <si>
    <t>△0.5</t>
    <phoneticPr fontId="68"/>
  </si>
  <si>
    <t>久須美</t>
  </si>
  <si>
    <t>46</t>
    <phoneticPr fontId="69"/>
  </si>
  <si>
    <t>64</t>
  </si>
  <si>
    <t>65</t>
    <phoneticPr fontId="68"/>
  </si>
  <si>
    <t>住民登録人口（7．1）</t>
    <rPh sb="0" eb="2">
      <t>ジュウミン</t>
    </rPh>
    <rPh sb="2" eb="4">
      <t>トウロク</t>
    </rPh>
    <rPh sb="4" eb="6">
      <t>ジンコウ</t>
    </rPh>
    <phoneticPr fontId="68"/>
  </si>
  <si>
    <t>〃（3．30）</t>
    <phoneticPr fontId="68"/>
  </si>
  <si>
    <t>皆野町</t>
  </si>
  <si>
    <t>川口市</t>
  </si>
  <si>
    <t>名栗地区</t>
    <rPh sb="0" eb="2">
      <t>ナグリ</t>
    </rPh>
    <rPh sb="2" eb="4">
      <t>チク</t>
    </rPh>
    <phoneticPr fontId="68"/>
  </si>
  <si>
    <t>市制施行人口（1．1）</t>
    <rPh sb="0" eb="2">
      <t>シセイ</t>
    </rPh>
    <rPh sb="2" eb="4">
      <t>セコウ</t>
    </rPh>
    <rPh sb="4" eb="6">
      <t>ジンコウ</t>
    </rPh>
    <phoneticPr fontId="68"/>
  </si>
  <si>
    <t>55～59</t>
    <phoneticPr fontId="68"/>
  </si>
  <si>
    <t>※常住地による人口の総数には、労働力状態「不詳」を含む。</t>
    <rPh sb="1" eb="3">
      <t>ジョウジュウ</t>
    </rPh>
    <rPh sb="3" eb="4">
      <t>チ</t>
    </rPh>
    <rPh sb="7" eb="9">
      <t>ジンコウ</t>
    </rPh>
    <rPh sb="10" eb="12">
      <t>ソウスウ</t>
    </rPh>
    <rPh sb="15" eb="18">
      <t>ロウドウリョク</t>
    </rPh>
    <rPh sb="18" eb="20">
      <t>ジョウタイ</t>
    </rPh>
    <rPh sb="21" eb="23">
      <t>フショウ</t>
    </rPh>
    <rPh sb="25" eb="26">
      <t>フク</t>
    </rPh>
    <phoneticPr fontId="68"/>
  </si>
  <si>
    <t>川寺</t>
    <rPh sb="0" eb="2">
      <t>カワデラ</t>
    </rPh>
    <phoneticPr fontId="68"/>
  </si>
  <si>
    <t>△17.6</t>
    <phoneticPr fontId="68"/>
  </si>
  <si>
    <t>※総数には、年齢「不詳」を含む。</t>
    <rPh sb="1" eb="3">
      <t>ソウスウ</t>
    </rPh>
    <rPh sb="6" eb="8">
      <t>ネンレイ</t>
    </rPh>
    <rPh sb="9" eb="11">
      <t>フショウ</t>
    </rPh>
    <rPh sb="13" eb="14">
      <t>フク</t>
    </rPh>
    <phoneticPr fontId="68"/>
  </si>
  <si>
    <t>滑川町</t>
  </si>
  <si>
    <t>元加治村分離（4．1）</t>
    <rPh sb="0" eb="3">
      <t>モトカジ</t>
    </rPh>
    <rPh sb="3" eb="4">
      <t>ムラ</t>
    </rPh>
    <rPh sb="4" eb="6">
      <t>ブンリ</t>
    </rPh>
    <phoneticPr fontId="68"/>
  </si>
  <si>
    <t>大河原</t>
    <rPh sb="0" eb="3">
      <t>オオカワラ</t>
    </rPh>
    <phoneticPr fontId="68"/>
  </si>
  <si>
    <t>住民登録人口（1．1）</t>
    <rPh sb="0" eb="2">
      <t>ジュウミン</t>
    </rPh>
    <rPh sb="2" eb="4">
      <t>トウロク</t>
    </rPh>
    <rPh sb="4" eb="6">
      <t>ジンコウ</t>
    </rPh>
    <phoneticPr fontId="68"/>
  </si>
  <si>
    <t>42</t>
  </si>
  <si>
    <t>59</t>
  </si>
  <si>
    <t>※従業・通学先の市区町村への就業者・通学者数の計が10人未満の場合｢その他の都道府県｣、「その他の市町村」にまとめて表章している。
※当地に常住する就業者・通学者には、従業地・通学地「不詳」を含む。
※他市区町村で従業・通学には、他市区町村に従業・通学で、従業地・通学地「不詳」を含む。</t>
    <rPh sb="1" eb="3">
      <t>ジュウギョウ</t>
    </rPh>
    <rPh sb="4" eb="6">
      <t>ツウガク</t>
    </rPh>
    <rPh sb="6" eb="7">
      <t>サキ</t>
    </rPh>
    <rPh sb="8" eb="10">
      <t>シク</t>
    </rPh>
    <rPh sb="10" eb="12">
      <t>チョウソン</t>
    </rPh>
    <rPh sb="14" eb="17">
      <t>シュウギョウシャ</t>
    </rPh>
    <rPh sb="18" eb="21">
      <t>ツウガクシャ</t>
    </rPh>
    <rPh sb="21" eb="22">
      <t>スウ</t>
    </rPh>
    <rPh sb="23" eb="24">
      <t>ケイ</t>
    </rPh>
    <rPh sb="27" eb="28">
      <t>ニン</t>
    </rPh>
    <rPh sb="28" eb="30">
      <t>ミマン</t>
    </rPh>
    <rPh sb="31" eb="33">
      <t>バアイ</t>
    </rPh>
    <rPh sb="36" eb="37">
      <t>タ</t>
    </rPh>
    <rPh sb="38" eb="42">
      <t>トドウフケン</t>
    </rPh>
    <rPh sb="47" eb="48">
      <t>タ</t>
    </rPh>
    <rPh sb="49" eb="52">
      <t>シチョウソン</t>
    </rPh>
    <rPh sb="58" eb="59">
      <t>ヒョウ</t>
    </rPh>
    <rPh sb="59" eb="60">
      <t>ショウ</t>
    </rPh>
    <rPh sb="67" eb="68">
      <t>トウ</t>
    </rPh>
    <rPh sb="68" eb="69">
      <t>チ</t>
    </rPh>
    <rPh sb="70" eb="72">
      <t>ジョウジュウ</t>
    </rPh>
    <rPh sb="74" eb="77">
      <t>シュウギョウシャ</t>
    </rPh>
    <rPh sb="78" eb="81">
      <t>ツウガクシャ</t>
    </rPh>
    <rPh sb="84" eb="86">
      <t>ジュウギョウ</t>
    </rPh>
    <rPh sb="86" eb="87">
      <t>チ</t>
    </rPh>
    <rPh sb="88" eb="90">
      <t>ツウガク</t>
    </rPh>
    <rPh sb="90" eb="91">
      <t>チ</t>
    </rPh>
    <rPh sb="92" eb="94">
      <t>フショウ</t>
    </rPh>
    <rPh sb="96" eb="97">
      <t>フク</t>
    </rPh>
    <rPh sb="101" eb="102">
      <t>タ</t>
    </rPh>
    <rPh sb="102" eb="104">
      <t>シク</t>
    </rPh>
    <rPh sb="104" eb="106">
      <t>チョウソン</t>
    </rPh>
    <rPh sb="107" eb="109">
      <t>ジュウギョウ</t>
    </rPh>
    <rPh sb="110" eb="112">
      <t>ツウガク</t>
    </rPh>
    <rPh sb="115" eb="116">
      <t>タ</t>
    </rPh>
    <rPh sb="116" eb="118">
      <t>シク</t>
    </rPh>
    <rPh sb="118" eb="120">
      <t>チョウソン</t>
    </rPh>
    <rPh sb="121" eb="123">
      <t>ジュウギョウ</t>
    </rPh>
    <rPh sb="124" eb="126">
      <t>ツウガク</t>
    </rPh>
    <rPh sb="128" eb="130">
      <t>ジュウギョウ</t>
    </rPh>
    <rPh sb="130" eb="131">
      <t>チ</t>
    </rPh>
    <rPh sb="132" eb="134">
      <t>ツウガク</t>
    </rPh>
    <rPh sb="134" eb="135">
      <t>チ</t>
    </rPh>
    <rPh sb="136" eb="138">
      <t>フショウ</t>
    </rPh>
    <rPh sb="140" eb="141">
      <t>フク</t>
    </rPh>
    <phoneticPr fontId="68"/>
  </si>
  <si>
    <t>合併人口（9．30）</t>
    <rPh sb="0" eb="2">
      <t>ガッペイ</t>
    </rPh>
    <rPh sb="2" eb="4">
      <t>ジンコウ</t>
    </rPh>
    <phoneticPr fontId="68"/>
  </si>
  <si>
    <t>％</t>
  </si>
  <si>
    <t xml:space="preserve">　人/k㎡  </t>
    <rPh sb="1" eb="2">
      <t>ニン</t>
    </rPh>
    <phoneticPr fontId="69"/>
  </si>
  <si>
    <t>〃</t>
  </si>
  <si>
    <t>年　　次</t>
  </si>
  <si>
    <t>地区人口
割　　　合</t>
    <rPh sb="0" eb="2">
      <t>チク</t>
    </rPh>
    <rPh sb="2" eb="4">
      <t>ジンコウ</t>
    </rPh>
    <rPh sb="5" eb="6">
      <t>ワリ</t>
    </rPh>
    <rPh sb="9" eb="10">
      <t>ゴウ</t>
    </rPh>
    <phoneticPr fontId="68"/>
  </si>
  <si>
    <t>美杉台四丁目</t>
  </si>
  <si>
    <t>世　帯　数</t>
  </si>
  <si>
    <t>※平成２５年からは、外国人世帯を含む。</t>
    <rPh sb="13" eb="15">
      <t>セタイ</t>
    </rPh>
    <phoneticPr fontId="68"/>
  </si>
  <si>
    <t>世  　　帯</t>
  </si>
  <si>
    <t>人　　　　　口</t>
  </si>
  <si>
    <t>北本市　　　　</t>
    <phoneticPr fontId="69"/>
  </si>
  <si>
    <t>東吾野地区</t>
    <rPh sb="0" eb="3">
      <t>ヒガシアガノ</t>
    </rPh>
    <rPh sb="3" eb="5">
      <t>チク</t>
    </rPh>
    <phoneticPr fontId="68"/>
  </si>
  <si>
    <t>85～89</t>
    <phoneticPr fontId="68"/>
  </si>
  <si>
    <t>戸田市</t>
  </si>
  <si>
    <t>横浜市</t>
  </si>
  <si>
    <t>人　　口</t>
  </si>
  <si>
    <t>増　減　率</t>
  </si>
  <si>
    <t>37</t>
  </si>
  <si>
    <t>１５　年齢別人口</t>
    <rPh sb="3" eb="5">
      <t>ネンレイ</t>
    </rPh>
    <rPh sb="5" eb="6">
      <t>ベツ</t>
    </rPh>
    <rPh sb="6" eb="8">
      <t>ジンコウ</t>
    </rPh>
    <phoneticPr fontId="68"/>
  </si>
  <si>
    <t>総　　数</t>
  </si>
  <si>
    <t>男</t>
  </si>
  <si>
    <t>青木</t>
    <rPh sb="0" eb="2">
      <t>アオキ</t>
    </rPh>
    <phoneticPr fontId="68"/>
  </si>
  <si>
    <t>女</t>
  </si>
  <si>
    <t>１３　　外国人住民人口</t>
    <rPh sb="7" eb="9">
      <t>ジュウミン</t>
    </rPh>
    <phoneticPr fontId="68"/>
  </si>
  <si>
    <t>世帯</t>
  </si>
  <si>
    <t>56</t>
  </si>
  <si>
    <t>人</t>
  </si>
  <si>
    <t>総人口（１．１）</t>
  </si>
  <si>
    <t>資料：庶務課（住民基本台帳人口）</t>
    <rPh sb="0" eb="2">
      <t>シリョウ</t>
    </rPh>
    <rPh sb="3" eb="6">
      <t>ショムカ</t>
    </rPh>
    <phoneticPr fontId="68"/>
  </si>
  <si>
    <t>平成</t>
  </si>
  <si>
    <t>15</t>
    <phoneticPr fontId="69"/>
  </si>
  <si>
    <t>19</t>
  </si>
  <si>
    <t>練馬区</t>
  </si>
  <si>
    <t>△ 0.7</t>
  </si>
  <si>
    <t>△ 0.1</t>
  </si>
  <si>
    <t>鳩山町</t>
  </si>
  <si>
    <t>区町村別１５歳以上就業者数及び通学者数</t>
    <rPh sb="0" eb="1">
      <t>ク</t>
    </rPh>
    <rPh sb="1" eb="3">
      <t>チョウソン</t>
    </rPh>
    <rPh sb="3" eb="4">
      <t>ベツ</t>
    </rPh>
    <rPh sb="6" eb="7">
      <t>サイ</t>
    </rPh>
    <rPh sb="7" eb="9">
      <t>イジョウ</t>
    </rPh>
    <rPh sb="9" eb="12">
      <t>シュウギョウシャ</t>
    </rPh>
    <rPh sb="12" eb="13">
      <t>スウ</t>
    </rPh>
    <rPh sb="13" eb="14">
      <t>オヨ</t>
    </rPh>
    <rPh sb="15" eb="18">
      <t>ツウガクシャ</t>
    </rPh>
    <rPh sb="18" eb="19">
      <t>スウ</t>
    </rPh>
    <phoneticPr fontId="68"/>
  </si>
  <si>
    <t>18</t>
    <phoneticPr fontId="69"/>
  </si>
  <si>
    <t>△ 0.3</t>
  </si>
  <si>
    <t>美杉台二丁目</t>
  </si>
  <si>
    <t>草加市　　　　</t>
    <phoneticPr fontId="69"/>
  </si>
  <si>
    <t>美杉台七丁目</t>
    <rPh sb="0" eb="1">
      <t>ミ</t>
    </rPh>
    <rPh sb="1" eb="2">
      <t>スギ</t>
    </rPh>
    <rPh sb="2" eb="3">
      <t>ダイ</t>
    </rPh>
    <rPh sb="3" eb="4">
      <t>ナナ</t>
    </rPh>
    <rPh sb="4" eb="6">
      <t>チョウメ</t>
    </rPh>
    <phoneticPr fontId="6"/>
  </si>
  <si>
    <t>△ 0.2</t>
  </si>
  <si>
    <t>７５歳以上</t>
    <rPh sb="2" eb="5">
      <t>サイイジョウ</t>
    </rPh>
    <phoneticPr fontId="68"/>
  </si>
  <si>
    <t>31</t>
    <phoneticPr fontId="69"/>
  </si>
  <si>
    <t>新　　町</t>
  </si>
  <si>
    <t>△ 0.4</t>
    <phoneticPr fontId="68"/>
  </si>
  <si>
    <t>川崎</t>
  </si>
  <si>
    <t>△ 0.3</t>
    <phoneticPr fontId="68"/>
  </si>
  <si>
    <t>自　然　動　態</t>
  </si>
  <si>
    <t>△ 0.5</t>
    <phoneticPr fontId="68"/>
  </si>
  <si>
    <t>宮沢</t>
  </si>
  <si>
    <t>飯　能</t>
  </si>
  <si>
    <t>阿須</t>
    <rPh sb="0" eb="2">
      <t>アズ</t>
    </rPh>
    <phoneticPr fontId="68"/>
  </si>
  <si>
    <t>　　　　　資料：庶務課・市民課</t>
  </si>
  <si>
    <t>平戸</t>
    <rPh sb="0" eb="1">
      <t>ヒラ</t>
    </rPh>
    <rPh sb="1" eb="2">
      <t>ト</t>
    </rPh>
    <phoneticPr fontId="68"/>
  </si>
  <si>
    <t>山手町</t>
  </si>
  <si>
    <t>１４　町（大字）別人口・世帯数</t>
  </si>
  <si>
    <t>男</t>
    <rPh sb="0" eb="1">
      <t>オトコ</t>
    </rPh>
    <phoneticPr fontId="69"/>
  </si>
  <si>
    <t>33</t>
  </si>
  <si>
    <t>各年1月1日現在</t>
  </si>
  <si>
    <t>18</t>
  </si>
  <si>
    <t>加治地区</t>
  </si>
  <si>
    <t>年   　次</t>
  </si>
  <si>
    <t>人　　　口</t>
  </si>
  <si>
    <t>5～9</t>
    <phoneticPr fontId="68"/>
  </si>
  <si>
    <t>南川</t>
  </si>
  <si>
    <t>19</t>
    <phoneticPr fontId="69"/>
  </si>
  <si>
    <t>１世帯当たり　　　　  平 均 人 員</t>
  </si>
  <si>
    <t>狭山市　　　　</t>
    <phoneticPr fontId="69"/>
  </si>
  <si>
    <t>人口増加率</t>
  </si>
  <si>
    <t xml:space="preserve">10～14 </t>
    <phoneticPr fontId="71"/>
  </si>
  <si>
    <t>45～49</t>
    <phoneticPr fontId="68"/>
  </si>
  <si>
    <t>白子</t>
  </si>
  <si>
    <t>総　数</t>
  </si>
  <si>
    <t>％</t>
    <phoneticPr fontId="69"/>
  </si>
  <si>
    <t>豊島区</t>
  </si>
  <si>
    <t>下名栗</t>
    <rPh sb="0" eb="1">
      <t>シモ</t>
    </rPh>
    <rPh sb="1" eb="3">
      <t>ナグリ</t>
    </rPh>
    <phoneticPr fontId="68"/>
  </si>
  <si>
    <t>年</t>
  </si>
  <si>
    <t>下畑</t>
  </si>
  <si>
    <t>△</t>
  </si>
  <si>
    <t>23</t>
  </si>
  <si>
    <t>24</t>
  </si>
  <si>
    <t>久喜市　　　　</t>
    <phoneticPr fontId="69"/>
  </si>
  <si>
    <t>２３　国勢調査地区別人口・世帯数</t>
    <rPh sb="3" eb="5">
      <t>コクセイ</t>
    </rPh>
    <rPh sb="5" eb="7">
      <t>チョウサ</t>
    </rPh>
    <rPh sb="7" eb="9">
      <t>チク</t>
    </rPh>
    <rPh sb="9" eb="10">
      <t>ベツ</t>
    </rPh>
    <rPh sb="10" eb="12">
      <t>ジンコウ</t>
    </rPh>
    <rPh sb="13" eb="16">
      <t>セタイスウ</t>
    </rPh>
    <phoneticPr fontId="68"/>
  </si>
  <si>
    <t>総　　　数</t>
    <rPh sb="0" eb="1">
      <t>フサ</t>
    </rPh>
    <rPh sb="4" eb="5">
      <t>カズ</t>
    </rPh>
    <phoneticPr fontId="69"/>
  </si>
  <si>
    <t>美杉台六丁目</t>
  </si>
  <si>
    <t>上直竹上分</t>
    <rPh sb="0" eb="1">
      <t>カミ</t>
    </rPh>
    <rPh sb="1" eb="2">
      <t>ナオ</t>
    </rPh>
    <rPh sb="2" eb="3">
      <t>タケ</t>
    </rPh>
    <rPh sb="3" eb="4">
      <t>カミ</t>
    </rPh>
    <rPh sb="4" eb="5">
      <t>ブン</t>
    </rPh>
    <phoneticPr fontId="68"/>
  </si>
  <si>
    <t>双柳</t>
  </si>
  <si>
    <t>東吾野地区</t>
  </si>
  <si>
    <t>26</t>
  </si>
  <si>
    <t>その他の都道府県</t>
    <rPh sb="4" eb="8">
      <t>トドウフケン</t>
    </rPh>
    <phoneticPr fontId="68"/>
  </si>
  <si>
    <t>28</t>
  </si>
  <si>
    <t>△</t>
    <phoneticPr fontId="68"/>
  </si>
  <si>
    <t>29</t>
  </si>
  <si>
    <t>30</t>
  </si>
  <si>
    <t>48</t>
  </si>
  <si>
    <t>核家族以外の世帯</t>
    <rPh sb="0" eb="3">
      <t>カクカゾク</t>
    </rPh>
    <rPh sb="3" eb="5">
      <t>イガイ</t>
    </rPh>
    <phoneticPr fontId="71"/>
  </si>
  <si>
    <t>人口密度</t>
    <rPh sb="0" eb="2">
      <t>ジンコウ</t>
    </rPh>
    <rPh sb="2" eb="4">
      <t>ミツド</t>
    </rPh>
    <phoneticPr fontId="68"/>
  </si>
  <si>
    <t>31</t>
  </si>
  <si>
    <t>11</t>
    <phoneticPr fontId="69"/>
  </si>
  <si>
    <t>※平成２５年からは、外国人住民及び世帯を含む。</t>
    <rPh sb="15" eb="16">
      <t>オヨ</t>
    </rPh>
    <rPh sb="17" eb="19">
      <t>セタイ</t>
    </rPh>
    <phoneticPr fontId="68"/>
  </si>
  <si>
    <t>他に分類されない世帯</t>
    <phoneticPr fontId="71"/>
  </si>
  <si>
    <t>赤沢</t>
  </si>
  <si>
    <t>６５～７４</t>
    <phoneticPr fontId="68"/>
  </si>
  <si>
    <t>資料：市民課</t>
    <phoneticPr fontId="68"/>
  </si>
  <si>
    <t>41</t>
  </si>
  <si>
    <t>矢颪</t>
  </si>
  <si>
    <t>73</t>
  </si>
  <si>
    <t>１０　地区別人口</t>
  </si>
  <si>
    <t>征矢町</t>
    <rPh sb="0" eb="2">
      <t>ソヤ</t>
    </rPh>
    <rPh sb="2" eb="3">
      <t>チョウ</t>
    </rPh>
    <phoneticPr fontId="68"/>
  </si>
  <si>
    <t>年　次</t>
  </si>
  <si>
    <t>坂石</t>
  </si>
  <si>
    <t>浦和区</t>
    <rPh sb="0" eb="2">
      <t>ウラワ</t>
    </rPh>
    <rPh sb="2" eb="3">
      <t>ク</t>
    </rPh>
    <phoneticPr fontId="68"/>
  </si>
  <si>
    <t>精　明</t>
  </si>
  <si>
    <t>３０　常住地による従業・通学市区町村</t>
    <rPh sb="3" eb="5">
      <t>ジョウジュウ</t>
    </rPh>
    <rPh sb="5" eb="6">
      <t>チ</t>
    </rPh>
    <rPh sb="9" eb="11">
      <t>ジュウギョウ</t>
    </rPh>
    <rPh sb="12" eb="14">
      <t>ツウガク</t>
    </rPh>
    <rPh sb="14" eb="16">
      <t>シク</t>
    </rPh>
    <rPh sb="16" eb="18">
      <t>チョウソン</t>
    </rPh>
    <phoneticPr fontId="68"/>
  </si>
  <si>
    <t>加　治</t>
  </si>
  <si>
    <t>夫婦，子供と他の親族（親を含まない）から成る世帯</t>
    <rPh sb="20" eb="21">
      <t>ナ</t>
    </rPh>
    <rPh sb="22" eb="24">
      <t>セタイ</t>
    </rPh>
    <phoneticPr fontId="71"/>
  </si>
  <si>
    <t>中　国</t>
  </si>
  <si>
    <t>飯能市　　　　</t>
    <phoneticPr fontId="69"/>
  </si>
  <si>
    <t>東松山市</t>
  </si>
  <si>
    <t>新町</t>
    <rPh sb="0" eb="2">
      <t>シンマチ</t>
    </rPh>
    <phoneticPr fontId="68"/>
  </si>
  <si>
    <t>美杉台</t>
  </si>
  <si>
    <t>10</t>
    <phoneticPr fontId="69"/>
  </si>
  <si>
    <t>電気・ガス・
熱供給・水道業</t>
    <phoneticPr fontId="68"/>
  </si>
  <si>
    <t>吾　野</t>
  </si>
  <si>
    <t>さいたま市</t>
    <rPh sb="4" eb="5">
      <t>シ</t>
    </rPh>
    <phoneticPr fontId="68"/>
  </si>
  <si>
    <t>東吾野</t>
  </si>
  <si>
    <t>生活関連サービス業，娯楽業</t>
    <phoneticPr fontId="68"/>
  </si>
  <si>
    <t>原市場</t>
  </si>
  <si>
    <t>名　栗</t>
  </si>
  <si>
    <t>※昭和６０年以降の常住人口には、労働力状態「不詳」を含む。</t>
    <rPh sb="1" eb="3">
      <t>ショウワ</t>
    </rPh>
    <rPh sb="5" eb="6">
      <t>ネン</t>
    </rPh>
    <rPh sb="6" eb="8">
      <t>イコウ</t>
    </rPh>
    <rPh sb="9" eb="11">
      <t>ジョウジュウ</t>
    </rPh>
    <rPh sb="11" eb="13">
      <t>ジンコウ</t>
    </rPh>
    <rPh sb="16" eb="19">
      <t>ロウドウリョク</t>
    </rPh>
    <rPh sb="19" eb="21">
      <t>ジョウタイ</t>
    </rPh>
    <rPh sb="22" eb="24">
      <t>フショウ</t>
    </rPh>
    <rPh sb="26" eb="27">
      <t>フク</t>
    </rPh>
    <phoneticPr fontId="68"/>
  </si>
  <si>
    <t>区　　分</t>
    <rPh sb="0" eb="1">
      <t>ク</t>
    </rPh>
    <rPh sb="3" eb="4">
      <t>ブン</t>
    </rPh>
    <phoneticPr fontId="68"/>
  </si>
  <si>
    <t>墨田区</t>
  </si>
  <si>
    <t>区　　　  分</t>
    <rPh sb="0" eb="1">
      <t>ク</t>
    </rPh>
    <rPh sb="6" eb="7">
      <t>ブン</t>
    </rPh>
    <phoneticPr fontId="68"/>
  </si>
  <si>
    <t>各年1月1日現在（単位：世帯）</t>
  </si>
  <si>
    <t>１２　人口動態</t>
  </si>
  <si>
    <t>3</t>
    <phoneticPr fontId="69"/>
  </si>
  <si>
    <t>市　　　　計</t>
    <rPh sb="5" eb="6">
      <t>ケイ</t>
    </rPh>
    <phoneticPr fontId="69"/>
  </si>
  <si>
    <t>あきる野市</t>
  </si>
  <si>
    <t>各年1月～12月</t>
  </si>
  <si>
    <t>他県で従業・通学</t>
    <rPh sb="0" eb="2">
      <t>タケン</t>
    </rPh>
    <rPh sb="3" eb="5">
      <t>ジュウギョウ</t>
    </rPh>
    <rPh sb="6" eb="8">
      <t>ツウガク</t>
    </rPh>
    <phoneticPr fontId="68"/>
  </si>
  <si>
    <t>16</t>
  </si>
  <si>
    <t>岩沢</t>
    <rPh sb="0" eb="2">
      <t>イワサワ</t>
    </rPh>
    <phoneticPr fontId="68"/>
  </si>
  <si>
    <t>社　会　動　態</t>
  </si>
  <si>
    <t>死　産</t>
  </si>
  <si>
    <t>婚　姻</t>
  </si>
  <si>
    <t>朝霞市</t>
  </si>
  <si>
    <t>出　生</t>
  </si>
  <si>
    <t>死　亡</t>
  </si>
  <si>
    <t>増加数</t>
  </si>
  <si>
    <t>転　入</t>
  </si>
  <si>
    <t>各年１０月１日現在（単位：人）</t>
    <rPh sb="0" eb="2">
      <t>カクネン</t>
    </rPh>
    <rPh sb="4" eb="5">
      <t>ガツ</t>
    </rPh>
    <rPh sb="6" eb="7">
      <t>ニチ</t>
    </rPh>
    <rPh sb="7" eb="9">
      <t>ゲンザイ</t>
    </rPh>
    <rPh sb="10" eb="12">
      <t>タンイ</t>
    </rPh>
    <rPh sb="13" eb="14">
      <t>ニン</t>
    </rPh>
    <phoneticPr fontId="68"/>
  </si>
  <si>
    <t>茜台二丁目</t>
    <rPh sb="0" eb="1">
      <t>アカネ</t>
    </rPh>
    <rPh sb="1" eb="2">
      <t>ダイ</t>
    </rPh>
    <rPh sb="2" eb="3">
      <t>２</t>
    </rPh>
    <rPh sb="3" eb="5">
      <t>チョウメ</t>
    </rPh>
    <phoneticPr fontId="6"/>
  </si>
  <si>
    <t>中藤上郷</t>
  </si>
  <si>
    <t>転　出</t>
  </si>
  <si>
    <t>市</t>
    <rPh sb="0" eb="1">
      <t>シ</t>
    </rPh>
    <phoneticPr fontId="69"/>
  </si>
  <si>
    <t>平戸</t>
  </si>
  <si>
    <t xml:space="preserve">                          件</t>
  </si>
  <si>
    <t>90～94</t>
    <phoneticPr fontId="71"/>
  </si>
  <si>
    <t>夫婦のみの世帯</t>
    <phoneticPr fontId="71"/>
  </si>
  <si>
    <t>平成２２～２７年の人口増減</t>
    <rPh sb="0" eb="2">
      <t>ヘイセイ</t>
    </rPh>
    <rPh sb="7" eb="8">
      <t>ネン</t>
    </rPh>
    <rPh sb="9" eb="11">
      <t>ジンコウ</t>
    </rPh>
    <rPh sb="11" eb="13">
      <t>ゾウゲン</t>
    </rPh>
    <phoneticPr fontId="68"/>
  </si>
  <si>
    <t>平松</t>
    <rPh sb="0" eb="2">
      <t>ヒラマツ</t>
    </rPh>
    <phoneticPr fontId="68"/>
  </si>
  <si>
    <t>歳</t>
    <rPh sb="0" eb="1">
      <t>サイ</t>
    </rPh>
    <phoneticPr fontId="68"/>
  </si>
  <si>
    <t>　他市区町村に常住</t>
    <rPh sb="7" eb="9">
      <t>ジョウジュウ</t>
    </rPh>
    <phoneticPr fontId="1"/>
  </si>
  <si>
    <t>蓮田市　　　　</t>
    <phoneticPr fontId="69"/>
  </si>
  <si>
    <t>熊谷市　　　　</t>
    <phoneticPr fontId="69"/>
  </si>
  <si>
    <t>美杉台三丁目</t>
  </si>
  <si>
    <t>9</t>
    <phoneticPr fontId="69"/>
  </si>
  <si>
    <t>各年1月1日現在（単位：人）</t>
  </si>
  <si>
    <t>情報通信業</t>
    <phoneticPr fontId="68"/>
  </si>
  <si>
    <t>　他市区町村で従業・通学</t>
    <phoneticPr fontId="1"/>
  </si>
  <si>
    <t>夫婦と子供から成る世帯</t>
    <phoneticPr fontId="71"/>
  </si>
  <si>
    <t>韓　国</t>
  </si>
  <si>
    <t>中藤中郷</t>
    <rPh sb="0" eb="4">
      <t>ナカトウナカゴウ</t>
    </rPh>
    <phoneticPr fontId="68"/>
  </si>
  <si>
    <t>インドネシア</t>
  </si>
  <si>
    <t>カナダ</t>
  </si>
  <si>
    <t>和光市　　　　</t>
    <phoneticPr fontId="69"/>
  </si>
  <si>
    <t>英　国</t>
  </si>
  <si>
    <t>14</t>
    <phoneticPr fontId="69"/>
  </si>
  <si>
    <t>その他の区</t>
    <rPh sb="2" eb="3">
      <t>タ</t>
    </rPh>
    <rPh sb="4" eb="5">
      <t>ク</t>
    </rPh>
    <phoneticPr fontId="68"/>
  </si>
  <si>
    <t>柳　　町</t>
  </si>
  <si>
    <t>大河原</t>
  </si>
  <si>
    <t>～14</t>
    <phoneticPr fontId="68"/>
  </si>
  <si>
    <t>タ イ</t>
  </si>
  <si>
    <t>インドネシア</t>
    <phoneticPr fontId="68"/>
  </si>
  <si>
    <t>30～34</t>
    <phoneticPr fontId="68"/>
  </si>
  <si>
    <t>フィリピン</t>
  </si>
  <si>
    <t>ブラジル</t>
  </si>
  <si>
    <t>中藤上郷</t>
    <rPh sb="0" eb="4">
      <t>ナカトウカミゴウ</t>
    </rPh>
    <phoneticPr fontId="68"/>
  </si>
  <si>
    <t>80～84</t>
    <phoneticPr fontId="68"/>
  </si>
  <si>
    <t>飯能</t>
    <rPh sb="0" eb="2">
      <t>ハンノウ</t>
    </rPh>
    <phoneticPr fontId="68"/>
  </si>
  <si>
    <t>小川町</t>
  </si>
  <si>
    <t>ペルー</t>
  </si>
  <si>
    <t>その他</t>
  </si>
  <si>
    <t>北朝鮮</t>
  </si>
  <si>
    <t>虎秀</t>
  </si>
  <si>
    <t>平成   　</t>
  </si>
  <si>
    <t>寮・寄宿舎の学生・生徒</t>
    <rPh sb="0" eb="1">
      <t>リョウ</t>
    </rPh>
    <rPh sb="2" eb="5">
      <t>キシュクシャ</t>
    </rPh>
    <rPh sb="6" eb="8">
      <t>ガクセイ</t>
    </rPh>
    <rPh sb="9" eb="11">
      <t>セイト</t>
    </rPh>
    <phoneticPr fontId="68"/>
  </si>
  <si>
    <t>資料：市民課</t>
  </si>
  <si>
    <t>16</t>
    <phoneticPr fontId="69"/>
  </si>
  <si>
    <t>人　口</t>
  </si>
  <si>
    <t>岩渕</t>
    <rPh sb="0" eb="2">
      <t>イワブチ</t>
    </rPh>
    <phoneticPr fontId="68"/>
  </si>
  <si>
    <t>総　　　数</t>
  </si>
  <si>
    <t>飯　　能</t>
  </si>
  <si>
    <t>15～64歳</t>
    <rPh sb="5" eb="6">
      <t>サイ</t>
    </rPh>
    <phoneticPr fontId="69"/>
  </si>
  <si>
    <t>苅生</t>
  </si>
  <si>
    <t>原　　町</t>
  </si>
  <si>
    <t>飯能地区</t>
  </si>
  <si>
    <t>久　　下</t>
  </si>
  <si>
    <t>下赤工</t>
  </si>
  <si>
    <t>羽村市</t>
  </si>
  <si>
    <t>13</t>
  </si>
  <si>
    <t>学術研究，専門・技術サービス業</t>
    <phoneticPr fontId="68"/>
  </si>
  <si>
    <t>中　　山</t>
  </si>
  <si>
    <t>本　　町</t>
  </si>
  <si>
    <t>58</t>
  </si>
  <si>
    <t>岩槻区</t>
    <rPh sb="0" eb="2">
      <t>イワツキ</t>
    </rPh>
    <rPh sb="2" eb="3">
      <t>ク</t>
    </rPh>
    <phoneticPr fontId="68"/>
  </si>
  <si>
    <t>八幡町</t>
  </si>
  <si>
    <t>小瀬戸</t>
  </si>
  <si>
    <t>東　　町</t>
  </si>
  <si>
    <t>唐竹</t>
    <rPh sb="0" eb="2">
      <t>カラタケ</t>
    </rPh>
    <phoneticPr fontId="68"/>
  </si>
  <si>
    <t>63</t>
  </si>
  <si>
    <t>小岩井</t>
  </si>
  <si>
    <t>下川崎</t>
    <rPh sb="0" eb="3">
      <t>シモカワサキ</t>
    </rPh>
    <phoneticPr fontId="68"/>
  </si>
  <si>
    <t>71</t>
  </si>
  <si>
    <t>人　口</t>
    <rPh sb="0" eb="1">
      <t>ヒト</t>
    </rPh>
    <rPh sb="2" eb="3">
      <t>クチ</t>
    </rPh>
    <phoneticPr fontId="68"/>
  </si>
  <si>
    <t>坂戸市　　　　</t>
    <phoneticPr fontId="69"/>
  </si>
  <si>
    <t>永田</t>
  </si>
  <si>
    <t>仲　　町</t>
  </si>
  <si>
    <t>栄町</t>
  </si>
  <si>
    <t>平成２７年１０月１日現在（単位：人）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タンイ</t>
    </rPh>
    <rPh sb="16" eb="17">
      <t>ヒト</t>
    </rPh>
    <phoneticPr fontId="68"/>
  </si>
  <si>
    <t>長沢</t>
    <rPh sb="0" eb="2">
      <t>ナガサワ</t>
    </rPh>
    <phoneticPr fontId="68"/>
  </si>
  <si>
    <t>中山</t>
    <rPh sb="0" eb="2">
      <t>ナカヤマ</t>
    </rPh>
    <phoneticPr fontId="68"/>
  </si>
  <si>
    <t>世帯人員</t>
    <rPh sb="0" eb="2">
      <t>セタイ</t>
    </rPh>
    <rPh sb="2" eb="4">
      <t>ジンイン</t>
    </rPh>
    <phoneticPr fontId="68"/>
  </si>
  <si>
    <t>稲荷町</t>
  </si>
  <si>
    <t>緑町</t>
  </si>
  <si>
    <t>志木市</t>
  </si>
  <si>
    <t>緑町</t>
    <rPh sb="0" eb="2">
      <t>ミドリチョウ</t>
    </rPh>
    <phoneticPr fontId="68"/>
  </si>
  <si>
    <t>35～39</t>
    <phoneticPr fontId="68"/>
  </si>
  <si>
    <t>南　　町</t>
  </si>
  <si>
    <t>区　分</t>
    <rPh sb="0" eb="1">
      <t>ク</t>
    </rPh>
    <rPh sb="2" eb="3">
      <t>ブン</t>
    </rPh>
    <phoneticPr fontId="68"/>
  </si>
  <si>
    <t>別１５歳以上就業者数及び通学者数</t>
    <rPh sb="0" eb="1">
      <t>ベツ</t>
    </rPh>
    <rPh sb="3" eb="4">
      <t>サイ</t>
    </rPh>
    <rPh sb="4" eb="6">
      <t>イジョウ</t>
    </rPh>
    <rPh sb="6" eb="8">
      <t>シュウギョウ</t>
    </rPh>
    <rPh sb="8" eb="9">
      <t>シャ</t>
    </rPh>
    <rPh sb="9" eb="10">
      <t>スウ</t>
    </rPh>
    <rPh sb="10" eb="11">
      <t>オヨ</t>
    </rPh>
    <rPh sb="12" eb="15">
      <t>ツウガクシャ</t>
    </rPh>
    <rPh sb="15" eb="16">
      <t>スウ</t>
    </rPh>
    <phoneticPr fontId="68"/>
  </si>
  <si>
    <t>永田台一丁目</t>
  </si>
  <si>
    <t>77</t>
  </si>
  <si>
    <t>久須美</t>
    <rPh sb="0" eb="3">
      <t>クスミ</t>
    </rPh>
    <phoneticPr fontId="68"/>
  </si>
  <si>
    <t>（つづき）</t>
  </si>
  <si>
    <t>山手町</t>
    <rPh sb="0" eb="3">
      <t>ヤマテチョウ</t>
    </rPh>
    <phoneticPr fontId="68"/>
  </si>
  <si>
    <t>町・大字名</t>
  </si>
  <si>
    <t>総数</t>
  </si>
  <si>
    <t>世  帯  数</t>
    <phoneticPr fontId="71"/>
  </si>
  <si>
    <t>役　　員</t>
    <rPh sb="0" eb="1">
      <t>ヤク</t>
    </rPh>
    <rPh sb="3" eb="4">
      <t>イン</t>
    </rPh>
    <phoneticPr fontId="68"/>
  </si>
  <si>
    <t>永田台二丁目</t>
  </si>
  <si>
    <t>永田台三丁目</t>
  </si>
  <si>
    <t>女親と子供から成る世帯</t>
    <phoneticPr fontId="71"/>
  </si>
  <si>
    <t>-</t>
    <phoneticPr fontId="68"/>
  </si>
  <si>
    <t>上畑</t>
  </si>
  <si>
    <t>52</t>
  </si>
  <si>
    <t>茜台二丁目</t>
  </si>
  <si>
    <t>資料：庶務課（住民基本台帳人口）</t>
    <rPh sb="0" eb="2">
      <t>シリョウ</t>
    </rPh>
    <rPh sb="3" eb="6">
      <t>ショムカ</t>
    </rPh>
    <rPh sb="13" eb="15">
      <t>ジンコウ</t>
    </rPh>
    <phoneticPr fontId="68"/>
  </si>
  <si>
    <t>茜台三丁目</t>
  </si>
  <si>
    <t>昭和55年</t>
    <rPh sb="0" eb="2">
      <t>ショウワ</t>
    </rPh>
    <rPh sb="4" eb="5">
      <t>ネン</t>
    </rPh>
    <phoneticPr fontId="68"/>
  </si>
  <si>
    <t>下直竹</t>
  </si>
  <si>
    <t>上名栗</t>
  </si>
  <si>
    <t>上直竹下分</t>
  </si>
  <si>
    <t>１８　年少・生産年齢・老年人口の推移</t>
    <rPh sb="3" eb="5">
      <t>ネンショウ</t>
    </rPh>
    <rPh sb="6" eb="8">
      <t>セイサン</t>
    </rPh>
    <rPh sb="8" eb="10">
      <t>ネンレイ</t>
    </rPh>
    <rPh sb="11" eb="13">
      <t>ロウネン</t>
    </rPh>
    <rPh sb="13" eb="15">
      <t>ジンコウ</t>
    </rPh>
    <rPh sb="16" eb="18">
      <t>スイイ</t>
    </rPh>
    <phoneticPr fontId="68"/>
  </si>
  <si>
    <t>精明地区</t>
  </si>
  <si>
    <t>上直竹上分</t>
  </si>
  <si>
    <t>下加治</t>
  </si>
  <si>
    <t>小久保</t>
  </si>
  <si>
    <t>33</t>
    <phoneticPr fontId="69"/>
  </si>
  <si>
    <t xml:space="preserve"> 一般世帯人員及び６５歳以上世帯人員</t>
    <rPh sb="1" eb="3">
      <t>イッパン</t>
    </rPh>
    <rPh sb="3" eb="5">
      <t>セタイ</t>
    </rPh>
    <rPh sb="5" eb="7">
      <t>ジンイン</t>
    </rPh>
    <rPh sb="7" eb="8">
      <t>オヨ</t>
    </rPh>
    <rPh sb="11" eb="12">
      <t>サイ</t>
    </rPh>
    <rPh sb="12" eb="14">
      <t>イジョウ</t>
    </rPh>
    <rPh sb="14" eb="16">
      <t>セタイ</t>
    </rPh>
    <rPh sb="16" eb="18">
      <t>ジンイン</t>
    </rPh>
    <phoneticPr fontId="68"/>
  </si>
  <si>
    <t>吾野地区</t>
  </si>
  <si>
    <t>坂石町分</t>
  </si>
  <si>
    <t>99</t>
  </si>
  <si>
    <t>平松</t>
  </si>
  <si>
    <t>卸売業，小売業</t>
    <phoneticPr fontId="68"/>
  </si>
  <si>
    <t>吾野</t>
  </si>
  <si>
    <t>下川崎</t>
  </si>
  <si>
    <t>小瀬戸</t>
    <rPh sb="0" eb="3">
      <t>コセド</t>
    </rPh>
    <phoneticPr fontId="68"/>
  </si>
  <si>
    <t>上長沢</t>
  </si>
  <si>
    <t>県　　　　計</t>
    <rPh sb="0" eb="1">
      <t>ケン</t>
    </rPh>
    <rPh sb="5" eb="6">
      <t>ケイ</t>
    </rPh>
    <phoneticPr fontId="69"/>
  </si>
  <si>
    <t>高山</t>
  </si>
  <si>
    <t>芦苅場</t>
  </si>
  <si>
    <t>熊谷市</t>
  </si>
  <si>
    <t>親族のみの世帯</t>
    <phoneticPr fontId="71"/>
  </si>
  <si>
    <t>坂元</t>
  </si>
  <si>
    <t>２４　国勢調査国籍別外国人数</t>
    <rPh sb="3" eb="5">
      <t>コクセイ</t>
    </rPh>
    <rPh sb="5" eb="7">
      <t>チョウサ</t>
    </rPh>
    <rPh sb="7" eb="9">
      <t>コクセキ</t>
    </rPh>
    <rPh sb="9" eb="10">
      <t>ベツ</t>
    </rPh>
    <rPh sb="10" eb="12">
      <t>ガイコク</t>
    </rPh>
    <rPh sb="12" eb="13">
      <t>ジン</t>
    </rPh>
    <rPh sb="13" eb="14">
      <t>スウ</t>
    </rPh>
    <phoneticPr fontId="68"/>
  </si>
  <si>
    <t>富士見市　　　</t>
    <phoneticPr fontId="69"/>
  </si>
  <si>
    <t>青木</t>
  </si>
  <si>
    <t>中居</t>
  </si>
  <si>
    <t>岩沢</t>
  </si>
  <si>
    <t>13</t>
    <phoneticPr fontId="69"/>
  </si>
  <si>
    <t>前ヶ貫</t>
  </si>
  <si>
    <t>笠縫</t>
  </si>
  <si>
    <t>横瀬町</t>
  </si>
  <si>
    <t>特別区部</t>
    <rPh sb="0" eb="2">
      <t>トクベツ</t>
    </rPh>
    <rPh sb="2" eb="4">
      <t>クブ</t>
    </rPh>
    <phoneticPr fontId="1"/>
  </si>
  <si>
    <t>双柳</t>
    <rPh sb="0" eb="2">
      <t>ナミヤナギ</t>
    </rPh>
    <phoneticPr fontId="68"/>
  </si>
  <si>
    <t>川寺</t>
  </si>
  <si>
    <t>阿須</t>
  </si>
  <si>
    <t>長沢</t>
  </si>
  <si>
    <t>落合</t>
  </si>
  <si>
    <t>川越市　　　　</t>
    <phoneticPr fontId="69"/>
  </si>
  <si>
    <t>原市場地区</t>
  </si>
  <si>
    <t>下名栗</t>
  </si>
  <si>
    <t>49</t>
  </si>
  <si>
    <t>72</t>
  </si>
  <si>
    <t>征矢町</t>
  </si>
  <si>
    <t>上赤工</t>
  </si>
  <si>
    <t>南高麗地区</t>
    <rPh sb="0" eb="3">
      <t>ミナミコウライ</t>
    </rPh>
    <rPh sb="3" eb="5">
      <t>チク</t>
    </rPh>
    <phoneticPr fontId="68"/>
  </si>
  <si>
    <t>美杉台地区</t>
  </si>
  <si>
    <t>美杉台一丁目</t>
  </si>
  <si>
    <t>唐竹</t>
  </si>
  <si>
    <t>中藤中郷</t>
  </si>
  <si>
    <t>18歳未満世帯員のいる一般世帯</t>
    <rPh sb="2" eb="3">
      <t>サイ</t>
    </rPh>
    <rPh sb="3" eb="5">
      <t>ミマン</t>
    </rPh>
    <rPh sb="5" eb="7">
      <t>セタイ</t>
    </rPh>
    <rPh sb="7" eb="8">
      <t>イン</t>
    </rPh>
    <rPh sb="11" eb="13">
      <t>イッパン</t>
    </rPh>
    <rPh sb="13" eb="15">
      <t>セタイ</t>
    </rPh>
    <phoneticPr fontId="70"/>
  </si>
  <si>
    <t>嵐山町</t>
  </si>
  <si>
    <t>東松山市　　　</t>
    <phoneticPr fontId="69"/>
  </si>
  <si>
    <t>美杉台一丁目</t>
    <rPh sb="0" eb="1">
      <t>ミ</t>
    </rPh>
    <rPh sb="1" eb="2">
      <t>スギ</t>
    </rPh>
    <rPh sb="2" eb="3">
      <t>ダイ</t>
    </rPh>
    <rPh sb="3" eb="6">
      <t>イッチョウメ</t>
    </rPh>
    <phoneticPr fontId="6"/>
  </si>
  <si>
    <t>中藤下郷</t>
    <rPh sb="0" eb="4">
      <t>ナカトウシモゴウ</t>
    </rPh>
    <phoneticPr fontId="68"/>
  </si>
  <si>
    <t>45</t>
    <phoneticPr fontId="68"/>
  </si>
  <si>
    <t>美杉台五丁目</t>
  </si>
  <si>
    <t>5</t>
    <phoneticPr fontId="68"/>
  </si>
  <si>
    <t>上直竹下分</t>
    <rPh sb="0" eb="1">
      <t>カミ</t>
    </rPh>
    <rPh sb="1" eb="2">
      <t>ナオ</t>
    </rPh>
    <rPh sb="2" eb="3">
      <t>タケ</t>
    </rPh>
    <rPh sb="3" eb="4">
      <t>シモ</t>
    </rPh>
    <rPh sb="4" eb="5">
      <t>ブン</t>
    </rPh>
    <phoneticPr fontId="68"/>
  </si>
  <si>
    <t>1</t>
    <phoneticPr fontId="68"/>
  </si>
  <si>
    <t>南</t>
  </si>
  <si>
    <t>44</t>
  </si>
  <si>
    <t>美杉台七丁目</t>
  </si>
  <si>
    <t>平成２７年１０月１日現在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69"/>
  </si>
  <si>
    <t>鉱業，採石業，
砂利採取業</t>
    <rPh sb="0" eb="2">
      <t>コウギョウ</t>
    </rPh>
    <phoneticPr fontId="68"/>
  </si>
  <si>
    <t>名栗地区</t>
  </si>
  <si>
    <t>美杉台五丁目</t>
    <rPh sb="0" eb="1">
      <t>ミ</t>
    </rPh>
    <rPh sb="1" eb="2">
      <t>スギ</t>
    </rPh>
    <rPh sb="2" eb="3">
      <t>ダイ</t>
    </rPh>
    <rPh sb="3" eb="4">
      <t>ゴ</t>
    </rPh>
    <rPh sb="4" eb="6">
      <t>チョウメ</t>
    </rPh>
    <phoneticPr fontId="6"/>
  </si>
  <si>
    <t>総　数</t>
    <rPh sb="0" eb="1">
      <t>フサ</t>
    </rPh>
    <rPh sb="2" eb="3">
      <t>カズ</t>
    </rPh>
    <phoneticPr fontId="68"/>
  </si>
  <si>
    <t>0～4歳</t>
    <rPh sb="3" eb="4">
      <t>サイ</t>
    </rPh>
    <phoneticPr fontId="68"/>
  </si>
  <si>
    <t>茜台三丁目</t>
    <rPh sb="0" eb="1">
      <t>アカネ</t>
    </rPh>
    <rPh sb="1" eb="2">
      <t>ダイ</t>
    </rPh>
    <rPh sb="2" eb="3">
      <t>３</t>
    </rPh>
    <rPh sb="3" eb="5">
      <t>チョウメ</t>
    </rPh>
    <phoneticPr fontId="6"/>
  </si>
  <si>
    <t>志木市　　　　</t>
    <phoneticPr fontId="69"/>
  </si>
  <si>
    <t>（再掲）母      子      世      帯　　</t>
    <rPh sb="1" eb="3">
      <t>サイケイ</t>
    </rPh>
    <rPh sb="4" eb="5">
      <t>ハハ</t>
    </rPh>
    <rPh sb="11" eb="12">
      <t>コ</t>
    </rPh>
    <rPh sb="18" eb="19">
      <t>ヨ</t>
    </rPh>
    <rPh sb="25" eb="26">
      <t>オビ</t>
    </rPh>
    <phoneticPr fontId="70"/>
  </si>
  <si>
    <t>25～29歳</t>
    <rPh sb="5" eb="6">
      <t>サイ</t>
    </rPh>
    <phoneticPr fontId="68"/>
  </si>
  <si>
    <t>資料：国勢調査</t>
    <rPh sb="0" eb="2">
      <t>シリョウ</t>
    </rPh>
    <rPh sb="3" eb="5">
      <t>コクセイ</t>
    </rPh>
    <rPh sb="5" eb="7">
      <t>チョウサ</t>
    </rPh>
    <phoneticPr fontId="68"/>
  </si>
  <si>
    <t>12</t>
    <phoneticPr fontId="69"/>
  </si>
  <si>
    <t>10～14</t>
    <phoneticPr fontId="68"/>
  </si>
  <si>
    <t>30</t>
    <phoneticPr fontId="69"/>
  </si>
  <si>
    <t>15～19</t>
    <phoneticPr fontId="68"/>
  </si>
  <si>
    <t>年齢</t>
    <rPh sb="0" eb="2">
      <t>ネンレイ</t>
    </rPh>
    <phoneticPr fontId="68"/>
  </si>
  <si>
    <t>20～24</t>
    <phoneticPr fontId="68"/>
  </si>
  <si>
    <t>平成２７年１０月１日現在（単位：人）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タンイ</t>
    </rPh>
    <rPh sb="16" eb="17">
      <t>ニン</t>
    </rPh>
    <phoneticPr fontId="68"/>
  </si>
  <si>
    <t>※2未婚、死別または離別の女親（男親）と、その未婚の20歳未満の子どものみから成る一般世帯</t>
    <rPh sb="2" eb="4">
      <t>ミコン</t>
    </rPh>
    <rPh sb="5" eb="7">
      <t>シベツ</t>
    </rPh>
    <rPh sb="10" eb="12">
      <t>リベツ</t>
    </rPh>
    <rPh sb="13" eb="14">
      <t>オンナ</t>
    </rPh>
    <rPh sb="14" eb="15">
      <t>オヤ</t>
    </rPh>
    <rPh sb="16" eb="17">
      <t>オトコ</t>
    </rPh>
    <rPh sb="17" eb="18">
      <t>オヤ</t>
    </rPh>
    <rPh sb="23" eb="25">
      <t>ミコン</t>
    </rPh>
    <rPh sb="28" eb="29">
      <t>サイ</t>
    </rPh>
    <rPh sb="29" eb="31">
      <t>ミマン</t>
    </rPh>
    <rPh sb="32" eb="33">
      <t>コ</t>
    </rPh>
    <rPh sb="39" eb="40">
      <t>ナ</t>
    </rPh>
    <rPh sb="41" eb="43">
      <t>イッパン</t>
    </rPh>
    <rPh sb="43" eb="45">
      <t>セタイ</t>
    </rPh>
    <phoneticPr fontId="70"/>
  </si>
  <si>
    <t>人　　　　　　　口</t>
    <rPh sb="0" eb="1">
      <t>ヒト</t>
    </rPh>
    <rPh sb="8" eb="9">
      <t>クチ</t>
    </rPh>
    <phoneticPr fontId="69"/>
  </si>
  <si>
    <t>（つづき）</t>
    <phoneticPr fontId="68"/>
  </si>
  <si>
    <t>75～79歳</t>
    <rPh sb="5" eb="6">
      <t>サイ</t>
    </rPh>
    <phoneticPr fontId="68"/>
  </si>
  <si>
    <t>65～69</t>
    <phoneticPr fontId="68"/>
  </si>
  <si>
    <t>八潮市　　　　</t>
    <phoneticPr fontId="69"/>
  </si>
  <si>
    <t>栄町</t>
    <rPh sb="0" eb="2">
      <t>サカエチョウ</t>
    </rPh>
    <phoneticPr fontId="68"/>
  </si>
  <si>
    <t>大田区</t>
  </si>
  <si>
    <t>歳以上</t>
    <rPh sb="0" eb="3">
      <t>サイイジョウ</t>
    </rPh>
    <phoneticPr fontId="68"/>
  </si>
  <si>
    <t>90～94</t>
    <phoneticPr fontId="68"/>
  </si>
  <si>
    <t xml:space="preserve">※世帯数には、世帯の種類「不詳」を含む。
※人口密度は、対１k㎡当たりの人口である。
</t>
    <rPh sb="1" eb="4">
      <t>セタイスウ</t>
    </rPh>
    <rPh sb="7" eb="9">
      <t>セタイ</t>
    </rPh>
    <rPh sb="10" eb="12">
      <t>シュルイ</t>
    </rPh>
    <rPh sb="13" eb="15">
      <t>フショウ</t>
    </rPh>
    <rPh sb="17" eb="18">
      <t>フク</t>
    </rPh>
    <phoneticPr fontId="68"/>
  </si>
  <si>
    <t>70～74</t>
    <phoneticPr fontId="68"/>
  </si>
  <si>
    <t>永田台一丁目</t>
    <rPh sb="0" eb="3">
      <t>ナガタダイ</t>
    </rPh>
    <phoneticPr fontId="6"/>
  </si>
  <si>
    <t>95～99</t>
    <phoneticPr fontId="68"/>
  </si>
  <si>
    <t>100歳以上</t>
    <rPh sb="3" eb="6">
      <t>サイイジョウ</t>
    </rPh>
    <phoneticPr fontId="68"/>
  </si>
  <si>
    <t>非親族を含む世帯</t>
    <rPh sb="4" eb="5">
      <t>フク</t>
    </rPh>
    <phoneticPr fontId="71"/>
  </si>
  <si>
    <t>名　 栗</t>
    <rPh sb="0" eb="1">
      <t>ナ</t>
    </rPh>
    <rPh sb="3" eb="4">
      <t>クリ</t>
    </rPh>
    <phoneticPr fontId="68"/>
  </si>
  <si>
    <t>１６　町（大字）別平均年齢</t>
    <rPh sb="3" eb="4">
      <t>マチ</t>
    </rPh>
    <rPh sb="5" eb="7">
      <t>オオアザ</t>
    </rPh>
    <rPh sb="8" eb="9">
      <t>ベツ</t>
    </rPh>
    <rPh sb="9" eb="11">
      <t>ヘイキン</t>
    </rPh>
    <rPh sb="11" eb="13">
      <t>ネンレイ</t>
    </rPh>
    <phoneticPr fontId="68"/>
  </si>
  <si>
    <t>北川</t>
    <rPh sb="0" eb="2">
      <t>キタガワ</t>
    </rPh>
    <phoneticPr fontId="68"/>
  </si>
  <si>
    <t>世帯数</t>
    <phoneticPr fontId="71"/>
  </si>
  <si>
    <t>町(大字)</t>
    <rPh sb="0" eb="1">
      <t>マチ</t>
    </rPh>
    <rPh sb="2" eb="4">
      <t>オオアザ</t>
    </rPh>
    <phoneticPr fontId="68"/>
  </si>
  <si>
    <t>飯能地区</t>
    <rPh sb="0" eb="2">
      <t>ハンノウ</t>
    </rPh>
    <rPh sb="2" eb="4">
      <t>チク</t>
    </rPh>
    <phoneticPr fontId="68"/>
  </si>
  <si>
    <t>美杉台二丁目</t>
    <rPh sb="0" eb="1">
      <t>ミ</t>
    </rPh>
    <rPh sb="1" eb="2">
      <t>スギ</t>
    </rPh>
    <rPh sb="2" eb="3">
      <t>ダイ</t>
    </rPh>
    <rPh sb="3" eb="4">
      <t>ニ</t>
    </rPh>
    <rPh sb="4" eb="6">
      <t>チョウメ</t>
    </rPh>
    <phoneticPr fontId="6"/>
  </si>
  <si>
    <t>美杉台三丁目</t>
    <rPh sb="0" eb="1">
      <t>ミ</t>
    </rPh>
    <rPh sb="1" eb="2">
      <t>スギ</t>
    </rPh>
    <rPh sb="2" eb="3">
      <t>ダイ</t>
    </rPh>
    <rPh sb="3" eb="6">
      <t>サンチョウメ</t>
    </rPh>
    <phoneticPr fontId="6"/>
  </si>
  <si>
    <t>本町</t>
    <rPh sb="0" eb="2">
      <t>ホンチョウ</t>
    </rPh>
    <phoneticPr fontId="68"/>
  </si>
  <si>
    <t>4</t>
    <phoneticPr fontId="68"/>
  </si>
  <si>
    <t>美杉台四丁目</t>
    <rPh sb="0" eb="1">
      <t>ミ</t>
    </rPh>
    <rPh sb="1" eb="2">
      <t>スギ</t>
    </rPh>
    <rPh sb="2" eb="3">
      <t>ダイ</t>
    </rPh>
    <rPh sb="3" eb="4">
      <t>ヨン</t>
    </rPh>
    <rPh sb="4" eb="6">
      <t>チョウメ</t>
    </rPh>
    <phoneticPr fontId="6"/>
  </si>
  <si>
    <t>八幡町</t>
    <rPh sb="0" eb="3">
      <t>ハチマンチョウ</t>
    </rPh>
    <phoneticPr fontId="68"/>
  </si>
  <si>
    <t>三郷市　　　　</t>
    <phoneticPr fontId="69"/>
  </si>
  <si>
    <t>美杉台六丁目</t>
    <rPh sb="0" eb="1">
      <t>ミ</t>
    </rPh>
    <rPh sb="1" eb="2">
      <t>スギ</t>
    </rPh>
    <rPh sb="2" eb="3">
      <t>ダイ</t>
    </rPh>
    <rPh sb="3" eb="4">
      <t>ロク</t>
    </rPh>
    <rPh sb="4" eb="6">
      <t>チョウメ</t>
    </rPh>
    <phoneticPr fontId="6"/>
  </si>
  <si>
    <t>中居</t>
    <rPh sb="0" eb="2">
      <t>ナカイ</t>
    </rPh>
    <phoneticPr fontId="68"/>
  </si>
  <si>
    <t>東町</t>
    <rPh sb="0" eb="2">
      <t>アズマチョウ</t>
    </rPh>
    <phoneticPr fontId="68"/>
  </si>
  <si>
    <t>仲町</t>
    <rPh sb="0" eb="2">
      <t>ナカマチ</t>
    </rPh>
    <phoneticPr fontId="68"/>
  </si>
  <si>
    <t>稲荷町</t>
    <rPh sb="0" eb="3">
      <t>イナリチョウ</t>
    </rPh>
    <phoneticPr fontId="68"/>
  </si>
  <si>
    <t>坂石</t>
    <rPh sb="0" eb="2">
      <t>サカイシ</t>
    </rPh>
    <phoneticPr fontId="68"/>
  </si>
  <si>
    <t>　　　　　人</t>
    <rPh sb="5" eb="6">
      <t>ニン</t>
    </rPh>
    <phoneticPr fontId="68"/>
  </si>
  <si>
    <t>夫婦，子供と両親から成る世帯※1</t>
    <phoneticPr fontId="71"/>
  </si>
  <si>
    <t>外国人</t>
    <rPh sb="0" eb="2">
      <t>ガイコク</t>
    </rPh>
    <rPh sb="2" eb="3">
      <t>ジン</t>
    </rPh>
    <phoneticPr fontId="69"/>
  </si>
  <si>
    <t>下畑</t>
    <rPh sb="0" eb="2">
      <t>シモハタ</t>
    </rPh>
    <phoneticPr fontId="68"/>
  </si>
  <si>
    <t>上畑</t>
    <rPh sb="0" eb="2">
      <t>カミハタ</t>
    </rPh>
    <phoneticPr fontId="68"/>
  </si>
  <si>
    <t>吾野</t>
    <rPh sb="0" eb="2">
      <t>アガノ</t>
    </rPh>
    <phoneticPr fontId="68"/>
  </si>
  <si>
    <t>原町</t>
    <rPh sb="0" eb="2">
      <t>ハラマチ</t>
    </rPh>
    <phoneticPr fontId="68"/>
  </si>
  <si>
    <t>３０～４９人</t>
    <rPh sb="5" eb="6">
      <t>ニン</t>
    </rPh>
    <phoneticPr fontId="68"/>
  </si>
  <si>
    <t>世田谷区</t>
  </si>
  <si>
    <t>苅生</t>
    <rPh sb="0" eb="1">
      <t>ガイ</t>
    </rPh>
    <rPh sb="1" eb="2">
      <t>イ</t>
    </rPh>
    <phoneticPr fontId="68"/>
  </si>
  <si>
    <t>漁業</t>
    <phoneticPr fontId="68"/>
  </si>
  <si>
    <t>～64</t>
    <phoneticPr fontId="68"/>
  </si>
  <si>
    <t>矯正施設の入所者</t>
    <rPh sb="0" eb="2">
      <t>キョウセイ</t>
    </rPh>
    <rPh sb="2" eb="4">
      <t>シセツ</t>
    </rPh>
    <rPh sb="5" eb="7">
      <t>ニュウショ</t>
    </rPh>
    <rPh sb="7" eb="8">
      <t>シャ</t>
    </rPh>
    <phoneticPr fontId="68"/>
  </si>
  <si>
    <t>久下</t>
    <rPh sb="0" eb="2">
      <t>クゲ</t>
    </rPh>
    <phoneticPr fontId="68"/>
  </si>
  <si>
    <t>吾野地区</t>
    <rPh sb="0" eb="2">
      <t>アガノ</t>
    </rPh>
    <rPh sb="2" eb="4">
      <t>チク</t>
    </rPh>
    <phoneticPr fontId="68"/>
  </si>
  <si>
    <t>50</t>
    <phoneticPr fontId="68"/>
  </si>
  <si>
    <t>小岩井</t>
    <rPh sb="0" eb="3">
      <t>コイワイ</t>
    </rPh>
    <phoneticPr fontId="68"/>
  </si>
  <si>
    <t>坂石町分</t>
    <rPh sb="0" eb="1">
      <t>サカ</t>
    </rPh>
    <rPh sb="1" eb="2">
      <t>イシ</t>
    </rPh>
    <rPh sb="2" eb="3">
      <t>マチ</t>
    </rPh>
    <rPh sb="3" eb="4">
      <t>ブン</t>
    </rPh>
    <phoneticPr fontId="68"/>
  </si>
  <si>
    <t>上長沢</t>
    <rPh sb="0" eb="1">
      <t>カミ</t>
    </rPh>
    <rPh sb="1" eb="3">
      <t>ナガサワ</t>
    </rPh>
    <phoneticPr fontId="68"/>
  </si>
  <si>
    <t>高山</t>
    <rPh sb="0" eb="2">
      <t>タカヤマ</t>
    </rPh>
    <phoneticPr fontId="68"/>
  </si>
  <si>
    <t>6</t>
    <phoneticPr fontId="69"/>
  </si>
  <si>
    <t>永田台二丁目</t>
    <rPh sb="0" eb="3">
      <t>ナガタダイ</t>
    </rPh>
    <phoneticPr fontId="6"/>
  </si>
  <si>
    <t>永田台三丁目</t>
    <rPh sb="0" eb="3">
      <t>ナガタダイ</t>
    </rPh>
    <phoneticPr fontId="6"/>
  </si>
  <si>
    <t>１７　国勢調査人口・世帯数の推移</t>
    <rPh sb="3" eb="5">
      <t>コクセイ</t>
    </rPh>
    <rPh sb="5" eb="7">
      <t>チョウサ</t>
    </rPh>
    <rPh sb="7" eb="9">
      <t>ジンコウ</t>
    </rPh>
    <rPh sb="10" eb="13">
      <t>セタイスウ</t>
    </rPh>
    <rPh sb="14" eb="16">
      <t>スイイ</t>
    </rPh>
    <phoneticPr fontId="68"/>
  </si>
  <si>
    <t>緑区　</t>
    <rPh sb="0" eb="2">
      <t>ミドリク</t>
    </rPh>
    <phoneticPr fontId="68"/>
  </si>
  <si>
    <t>坂元</t>
    <rPh sb="0" eb="2">
      <t>サカモト</t>
    </rPh>
    <phoneticPr fontId="68"/>
  </si>
  <si>
    <t>坂戸市</t>
  </si>
  <si>
    <t>人口密度</t>
    <rPh sb="0" eb="2">
      <t>ジンコウ</t>
    </rPh>
    <rPh sb="2" eb="4">
      <t>ミツド</t>
    </rPh>
    <phoneticPr fontId="69"/>
  </si>
  <si>
    <t>茜台一丁目</t>
    <rPh sb="0" eb="1">
      <t>アカネ</t>
    </rPh>
    <rPh sb="1" eb="2">
      <t>ダイ</t>
    </rPh>
    <rPh sb="2" eb="3">
      <t>イチ</t>
    </rPh>
    <rPh sb="3" eb="5">
      <t>チョウメ</t>
    </rPh>
    <phoneticPr fontId="6"/>
  </si>
  <si>
    <t>南川</t>
    <rPh sb="0" eb="2">
      <t>ミナミカワ</t>
    </rPh>
    <phoneticPr fontId="68"/>
  </si>
  <si>
    <t>家庭
内職者</t>
    <phoneticPr fontId="1"/>
  </si>
  <si>
    <t>白子</t>
    <rPh sb="0" eb="2">
      <t>シラコ</t>
    </rPh>
    <phoneticPr fontId="68"/>
  </si>
  <si>
    <t>精明地区</t>
    <rPh sb="0" eb="1">
      <t>セイ</t>
    </rPh>
    <rPh sb="1" eb="2">
      <t>メイ</t>
    </rPh>
    <rPh sb="2" eb="4">
      <t>チク</t>
    </rPh>
    <phoneticPr fontId="68"/>
  </si>
  <si>
    <t>27</t>
    <phoneticPr fontId="69"/>
  </si>
  <si>
    <t>下加治</t>
    <rPh sb="0" eb="3">
      <t>シモカジ</t>
    </rPh>
    <phoneticPr fontId="68"/>
  </si>
  <si>
    <t>虎秀</t>
    <rPh sb="0" eb="2">
      <t>コシュウ</t>
    </rPh>
    <phoneticPr fontId="68"/>
  </si>
  <si>
    <t>加須市　　　　</t>
    <phoneticPr fontId="69"/>
  </si>
  <si>
    <t>さいたま市</t>
    <rPh sb="4" eb="5">
      <t>シ</t>
    </rPh>
    <phoneticPr fontId="69"/>
  </si>
  <si>
    <t>小久保</t>
    <rPh sb="0" eb="3">
      <t>コクボ</t>
    </rPh>
    <phoneticPr fontId="68"/>
  </si>
  <si>
    <t>兄弟姉妹のみから成る世帯</t>
    <phoneticPr fontId="71"/>
  </si>
  <si>
    <t>井上</t>
    <rPh sb="0" eb="2">
      <t>イノウエ</t>
    </rPh>
    <phoneticPr fontId="68"/>
  </si>
  <si>
    <t>群馬県</t>
    <rPh sb="0" eb="2">
      <t>グンマ</t>
    </rPh>
    <rPh sb="2" eb="3">
      <t>ケン</t>
    </rPh>
    <phoneticPr fontId="68"/>
  </si>
  <si>
    <t>川越市</t>
  </si>
  <si>
    <t>南</t>
    <rPh sb="0" eb="1">
      <t>ミナミ</t>
    </rPh>
    <phoneticPr fontId="68"/>
  </si>
  <si>
    <t>35</t>
    <phoneticPr fontId="68"/>
  </si>
  <si>
    <t>宮沢</t>
    <rPh sb="0" eb="2">
      <t>ミヤザワ</t>
    </rPh>
    <phoneticPr fontId="68"/>
  </si>
  <si>
    <t>第２次産業</t>
    <rPh sb="0" eb="1">
      <t>ダイ</t>
    </rPh>
    <rPh sb="2" eb="3">
      <t>ジ</t>
    </rPh>
    <rPh sb="3" eb="5">
      <t>サンギョウ</t>
    </rPh>
    <phoneticPr fontId="68"/>
  </si>
  <si>
    <t>川崎</t>
    <rPh sb="0" eb="2">
      <t>カワサキ</t>
    </rPh>
    <phoneticPr fontId="68"/>
  </si>
  <si>
    <t>原市場地区</t>
    <rPh sb="0" eb="3">
      <t>ハライチバ</t>
    </rPh>
    <rPh sb="3" eb="5">
      <t>チク</t>
    </rPh>
    <phoneticPr fontId="68"/>
  </si>
  <si>
    <t>伊奈町</t>
  </si>
  <si>
    <t>11</t>
  </si>
  <si>
    <t>80～84</t>
    <phoneticPr fontId="71"/>
  </si>
  <si>
    <t>他県で　従業</t>
    <rPh sb="0" eb="2">
      <t>タケン</t>
    </rPh>
    <rPh sb="4" eb="6">
      <t>ジュウギョウ</t>
    </rPh>
    <phoneticPr fontId="68"/>
  </si>
  <si>
    <t>新光</t>
    <rPh sb="0" eb="2">
      <t>シンコウ</t>
    </rPh>
    <phoneticPr fontId="68"/>
  </si>
  <si>
    <t>下赤工</t>
    <rPh sb="0" eb="3">
      <t>シモアカダクミ</t>
    </rPh>
    <phoneticPr fontId="68"/>
  </si>
  <si>
    <t>赤沢</t>
    <rPh sb="0" eb="2">
      <t>アカザワ</t>
    </rPh>
    <phoneticPr fontId="68"/>
  </si>
  <si>
    <t>雇用者</t>
    <rPh sb="0" eb="3">
      <t>コヨウシャ</t>
    </rPh>
    <phoneticPr fontId="68"/>
  </si>
  <si>
    <t>加治地区</t>
    <rPh sb="0" eb="2">
      <t>カジ</t>
    </rPh>
    <rPh sb="2" eb="4">
      <t>チク</t>
    </rPh>
    <phoneticPr fontId="68"/>
  </si>
  <si>
    <t>上名栗</t>
    <rPh sb="0" eb="1">
      <t>カミ</t>
    </rPh>
    <rPh sb="1" eb="3">
      <t>ナグリ</t>
    </rPh>
    <phoneticPr fontId="68"/>
  </si>
  <si>
    <t>矢颪</t>
    <rPh sb="0" eb="2">
      <t>ヤオロシ</t>
    </rPh>
    <phoneticPr fontId="68"/>
  </si>
  <si>
    <t>各年１０月１日現在</t>
    <rPh sb="0" eb="2">
      <t>カクネン</t>
    </rPh>
    <rPh sb="4" eb="5">
      <t>ガツ</t>
    </rPh>
    <rPh sb="6" eb="7">
      <t>ニチ</t>
    </rPh>
    <rPh sb="7" eb="9">
      <t>ゲンザイ</t>
    </rPh>
    <phoneticPr fontId="68"/>
  </si>
  <si>
    <t>夫婦，子供，妻の親と他の親族から成る世帯</t>
    <rPh sb="16" eb="17">
      <t>ナ</t>
    </rPh>
    <rPh sb="18" eb="20">
      <t>セタイ</t>
    </rPh>
    <phoneticPr fontId="71"/>
  </si>
  <si>
    <t>１世帯当たり</t>
    <rPh sb="1" eb="3">
      <t>セタイ</t>
    </rPh>
    <rPh sb="3" eb="4">
      <t>ア</t>
    </rPh>
    <phoneticPr fontId="68"/>
  </si>
  <si>
    <t>平　均　人　員</t>
    <rPh sb="0" eb="1">
      <t>ヒラ</t>
    </rPh>
    <rPh sb="2" eb="3">
      <t>ヒトシ</t>
    </rPh>
    <rPh sb="4" eb="5">
      <t>ヒト</t>
    </rPh>
    <rPh sb="6" eb="7">
      <t>イン</t>
    </rPh>
    <phoneticPr fontId="68"/>
  </si>
  <si>
    <t>人</t>
    <rPh sb="0" eb="1">
      <t>ヒト</t>
    </rPh>
    <phoneticPr fontId="68"/>
  </si>
  <si>
    <t>病院・療養所の入院者</t>
    <rPh sb="0" eb="2">
      <t>ビョウイン</t>
    </rPh>
    <rPh sb="3" eb="5">
      <t>リョウヨウ</t>
    </rPh>
    <rPh sb="5" eb="6">
      <t>ジョ</t>
    </rPh>
    <rPh sb="7" eb="10">
      <t>ニュウインシャ</t>
    </rPh>
    <phoneticPr fontId="68"/>
  </si>
  <si>
    <t>行田市　　　　</t>
    <phoneticPr fontId="69"/>
  </si>
  <si>
    <t>人/k㎡</t>
    <rPh sb="0" eb="1">
      <t>ニン</t>
    </rPh>
    <phoneticPr fontId="68"/>
  </si>
  <si>
    <t>昭和　</t>
    <rPh sb="0" eb="2">
      <t>ショウワ</t>
    </rPh>
    <phoneticPr fontId="68"/>
  </si>
  <si>
    <t>年　　齢</t>
    <rPh sb="0" eb="1">
      <t>トシ</t>
    </rPh>
    <rPh sb="3" eb="4">
      <t>ヨワイ</t>
    </rPh>
    <phoneticPr fontId="68"/>
  </si>
  <si>
    <t>昭和60年</t>
    <rPh sb="0" eb="2">
      <t>ショウワ</t>
    </rPh>
    <rPh sb="4" eb="5">
      <t>ネン</t>
    </rPh>
    <phoneticPr fontId="68"/>
  </si>
  <si>
    <t>平成2年</t>
    <rPh sb="0" eb="2">
      <t>ヘイセイ</t>
    </rPh>
    <rPh sb="3" eb="4">
      <t>ネン</t>
    </rPh>
    <phoneticPr fontId="68"/>
  </si>
  <si>
    <t>平成12年</t>
    <rPh sb="0" eb="2">
      <t>ヘイセイ</t>
    </rPh>
    <rPh sb="4" eb="5">
      <t>ネン</t>
    </rPh>
    <phoneticPr fontId="68"/>
  </si>
  <si>
    <t>平成22年</t>
    <rPh sb="0" eb="2">
      <t>ヘイセイ</t>
    </rPh>
    <rPh sb="4" eb="5">
      <t>ネン</t>
    </rPh>
    <phoneticPr fontId="68"/>
  </si>
  <si>
    <t>１９　国勢調査県内各市の</t>
    <rPh sb="3" eb="5">
      <t>コクセイ</t>
    </rPh>
    <rPh sb="5" eb="7">
      <t>チョウサ</t>
    </rPh>
    <rPh sb="7" eb="9">
      <t>ケンナイ</t>
    </rPh>
    <rPh sb="9" eb="11">
      <t>カクシ</t>
    </rPh>
    <phoneticPr fontId="69"/>
  </si>
  <si>
    <t>夫婦と夫の親から成る世帯</t>
    <phoneticPr fontId="71"/>
  </si>
  <si>
    <t>女</t>
    <rPh sb="0" eb="1">
      <t>オンナ</t>
    </rPh>
    <phoneticPr fontId="69"/>
  </si>
  <si>
    <t>増加数</t>
    <rPh sb="0" eb="3">
      <t>ゾウカスウ</t>
    </rPh>
    <phoneticPr fontId="69"/>
  </si>
  <si>
    <t>30～34</t>
    <phoneticPr fontId="71"/>
  </si>
  <si>
    <t>人</t>
    <rPh sb="0" eb="1">
      <t>ヒト</t>
    </rPh>
    <phoneticPr fontId="69"/>
  </si>
  <si>
    <t>人</t>
    <rPh sb="0" eb="1">
      <t>ニン</t>
    </rPh>
    <phoneticPr fontId="69"/>
  </si>
  <si>
    <t>1</t>
    <phoneticPr fontId="69"/>
  </si>
  <si>
    <t>３1　従業地・通学地による常住市</t>
    <rPh sb="3" eb="5">
      <t>ジュウギョウ</t>
    </rPh>
    <rPh sb="5" eb="6">
      <t>チ</t>
    </rPh>
    <rPh sb="7" eb="9">
      <t>ツウガク</t>
    </rPh>
    <rPh sb="9" eb="10">
      <t>チ</t>
    </rPh>
    <rPh sb="13" eb="15">
      <t>ジョウジュウ</t>
    </rPh>
    <rPh sb="15" eb="16">
      <t>シ</t>
    </rPh>
    <phoneticPr fontId="68"/>
  </si>
  <si>
    <t>2</t>
    <phoneticPr fontId="69"/>
  </si>
  <si>
    <t>55</t>
    <phoneticPr fontId="68"/>
  </si>
  <si>
    <t>精　 明</t>
    <rPh sb="0" eb="1">
      <t>セイ</t>
    </rPh>
    <rPh sb="3" eb="4">
      <t>メイ</t>
    </rPh>
    <phoneticPr fontId="68"/>
  </si>
  <si>
    <t>川口市　　　　</t>
    <phoneticPr fontId="69"/>
  </si>
  <si>
    <t>4</t>
    <phoneticPr fontId="69"/>
  </si>
  <si>
    <t>（再掲）父      子　　　世　　　帯</t>
    <rPh sb="1" eb="3">
      <t>サイケイ</t>
    </rPh>
    <rPh sb="4" eb="5">
      <t>チチ</t>
    </rPh>
    <rPh sb="11" eb="12">
      <t>コ</t>
    </rPh>
    <rPh sb="15" eb="16">
      <t>ヨ</t>
    </rPh>
    <rPh sb="19" eb="20">
      <t>タイ</t>
    </rPh>
    <phoneticPr fontId="70"/>
  </si>
  <si>
    <t>５人</t>
    <rPh sb="1" eb="2">
      <t>ニン</t>
    </rPh>
    <phoneticPr fontId="68"/>
  </si>
  <si>
    <t>5</t>
    <phoneticPr fontId="69"/>
  </si>
  <si>
    <t>世帯数</t>
    <rPh sb="0" eb="3">
      <t>セタイスウ</t>
    </rPh>
    <phoneticPr fontId="69"/>
  </si>
  <si>
    <t>所沢市　　　　</t>
    <phoneticPr fontId="69"/>
  </si>
  <si>
    <t>対常住人口　比　　　　率</t>
    <rPh sb="0" eb="1">
      <t>タイ</t>
    </rPh>
    <rPh sb="1" eb="2">
      <t>ツネ</t>
    </rPh>
    <rPh sb="2" eb="3">
      <t>ジュウ</t>
    </rPh>
    <rPh sb="3" eb="4">
      <t>ジン</t>
    </rPh>
    <rPh sb="4" eb="5">
      <t>クチ</t>
    </rPh>
    <rPh sb="6" eb="7">
      <t>ヒ</t>
    </rPh>
    <rPh sb="11" eb="12">
      <t>リツ</t>
    </rPh>
    <phoneticPr fontId="68"/>
  </si>
  <si>
    <t>7</t>
    <phoneticPr fontId="69"/>
  </si>
  <si>
    <t>本庄市　　　　</t>
    <phoneticPr fontId="69"/>
  </si>
  <si>
    <t>50～54</t>
    <phoneticPr fontId="71"/>
  </si>
  <si>
    <t>春日部市　　　</t>
    <phoneticPr fontId="69"/>
  </si>
  <si>
    <t>羽生市　　　　</t>
    <phoneticPr fontId="69"/>
  </si>
  <si>
    <t>鴻巣市　　　　</t>
    <phoneticPr fontId="69"/>
  </si>
  <si>
    <t>群馬県</t>
    <phoneticPr fontId="1"/>
  </si>
  <si>
    <t>深谷市　　　　</t>
    <phoneticPr fontId="69"/>
  </si>
  <si>
    <t>17</t>
    <phoneticPr fontId="69"/>
  </si>
  <si>
    <t>就業者</t>
    <rPh sb="0" eb="3">
      <t>シュウギョウシャ</t>
    </rPh>
    <phoneticPr fontId="1"/>
  </si>
  <si>
    <t>蕨市　　　　　</t>
    <phoneticPr fontId="69"/>
  </si>
  <si>
    <t>杉並区</t>
  </si>
  <si>
    <t>20</t>
    <phoneticPr fontId="69"/>
  </si>
  <si>
    <t>戸田市　　　　</t>
    <phoneticPr fontId="69"/>
  </si>
  <si>
    <t>76</t>
  </si>
  <si>
    <t>25～29</t>
    <phoneticPr fontId="71"/>
  </si>
  <si>
    <t>飯 　能</t>
    <rPh sb="0" eb="1">
      <t>メシ</t>
    </rPh>
    <rPh sb="3" eb="4">
      <t>ノウ</t>
    </rPh>
    <phoneticPr fontId="68"/>
  </si>
  <si>
    <t>21</t>
    <phoneticPr fontId="69"/>
  </si>
  <si>
    <t>入間市　　　　</t>
    <phoneticPr fontId="69"/>
  </si>
  <si>
    <t>22</t>
    <phoneticPr fontId="69"/>
  </si>
  <si>
    <t>朝霞市　　　　</t>
    <phoneticPr fontId="69"/>
  </si>
  <si>
    <t>55～59</t>
    <phoneticPr fontId="71"/>
  </si>
  <si>
    <t>23</t>
    <phoneticPr fontId="69"/>
  </si>
  <si>
    <t>新座市　　　　</t>
    <phoneticPr fontId="69"/>
  </si>
  <si>
    <t>１５歳以上就業者数</t>
    <rPh sb="2" eb="3">
      <t>サイ</t>
    </rPh>
    <rPh sb="3" eb="5">
      <t>イジョウ</t>
    </rPh>
    <rPh sb="5" eb="8">
      <t>シュウギョウシャ</t>
    </rPh>
    <rPh sb="8" eb="9">
      <t>スウ</t>
    </rPh>
    <phoneticPr fontId="68"/>
  </si>
  <si>
    <t>26</t>
    <phoneticPr fontId="69"/>
  </si>
  <si>
    <t>70</t>
    <phoneticPr fontId="68"/>
  </si>
  <si>
    <t>桶川市　　　　</t>
    <phoneticPr fontId="69"/>
  </si>
  <si>
    <t>28</t>
    <phoneticPr fontId="69"/>
  </si>
  <si>
    <t>32</t>
    <phoneticPr fontId="69"/>
  </si>
  <si>
    <t>34</t>
    <phoneticPr fontId="69"/>
  </si>
  <si>
    <t>台東区</t>
  </si>
  <si>
    <t>幸手市　　　　</t>
    <phoneticPr fontId="69"/>
  </si>
  <si>
    <t>45</t>
    <phoneticPr fontId="69"/>
  </si>
  <si>
    <t>35</t>
    <phoneticPr fontId="69"/>
  </si>
  <si>
    <t>複合サービス事業</t>
    <phoneticPr fontId="68"/>
  </si>
  <si>
    <t>サービス業（他に分類されないもの）</t>
    <phoneticPr fontId="68"/>
  </si>
  <si>
    <t>鶴ヶ島市　　　</t>
    <phoneticPr fontId="69"/>
  </si>
  <si>
    <t>36</t>
    <phoneticPr fontId="69"/>
  </si>
  <si>
    <t>日高市　　　　</t>
    <phoneticPr fontId="69"/>
  </si>
  <si>
    <t>37</t>
    <phoneticPr fontId="69"/>
  </si>
  <si>
    <t>一般世帯人員</t>
    <rPh sb="0" eb="2">
      <t>イッパン</t>
    </rPh>
    <rPh sb="2" eb="4">
      <t>セタイ</t>
    </rPh>
    <rPh sb="4" eb="6">
      <t>ジンイン</t>
    </rPh>
    <phoneticPr fontId="70"/>
  </si>
  <si>
    <t>2</t>
    <phoneticPr fontId="68"/>
  </si>
  <si>
    <t>吉川市　　　</t>
    <phoneticPr fontId="69"/>
  </si>
  <si>
    <t>ふじみ野市</t>
    <rPh sb="3" eb="4">
      <t>ノ</t>
    </rPh>
    <rPh sb="4" eb="5">
      <t>シ</t>
    </rPh>
    <phoneticPr fontId="69"/>
  </si>
  <si>
    <t>39</t>
    <phoneticPr fontId="69"/>
  </si>
  <si>
    <t>白岡市</t>
    <rPh sb="0" eb="2">
      <t>シラオカ</t>
    </rPh>
    <rPh sb="2" eb="3">
      <t>シ</t>
    </rPh>
    <phoneticPr fontId="69"/>
  </si>
  <si>
    <t>人口及び世帯数等</t>
    <rPh sb="0" eb="2">
      <t>ジンコウ</t>
    </rPh>
    <rPh sb="2" eb="3">
      <t>オヨ</t>
    </rPh>
    <rPh sb="4" eb="7">
      <t>セタイスウ</t>
    </rPh>
    <rPh sb="7" eb="8">
      <t>トウ</t>
    </rPh>
    <phoneticPr fontId="69"/>
  </si>
  <si>
    <t>15歳未満</t>
    <rPh sb="2" eb="5">
      <t>サイミマン</t>
    </rPh>
    <phoneticPr fontId="69"/>
  </si>
  <si>
    <t>県内他市区町村で従業</t>
    <rPh sb="0" eb="2">
      <t>ケンナイ</t>
    </rPh>
    <rPh sb="2" eb="4">
      <t>タシ</t>
    </rPh>
    <rPh sb="4" eb="5">
      <t>ク</t>
    </rPh>
    <rPh sb="5" eb="7">
      <t>チョウソン</t>
    </rPh>
    <rPh sb="8" eb="10">
      <t>ジュウギョウ</t>
    </rPh>
    <phoneticPr fontId="68"/>
  </si>
  <si>
    <t>65歳以上</t>
    <rPh sb="2" eb="5">
      <t>サイイジョウ</t>
    </rPh>
    <phoneticPr fontId="69"/>
  </si>
  <si>
    <t>公務（他に分類されるものを除く）</t>
    <phoneticPr fontId="68"/>
  </si>
  <si>
    <t>当地に常住する就業者・通学者</t>
    <phoneticPr fontId="1"/>
  </si>
  <si>
    <t>老年人口</t>
    <rPh sb="0" eb="2">
      <t>ロウネン</t>
    </rPh>
    <rPh sb="2" eb="4">
      <t>ジンコウ</t>
    </rPh>
    <phoneticPr fontId="68"/>
  </si>
  <si>
    <t>平均年齢</t>
    <rPh sb="0" eb="2">
      <t>ヘイキン</t>
    </rPh>
    <rPh sb="2" eb="4">
      <t>ネンレイ</t>
    </rPh>
    <phoneticPr fontId="69"/>
  </si>
  <si>
    <t>市　番　号</t>
    <rPh sb="0" eb="1">
      <t>シ</t>
    </rPh>
    <rPh sb="2" eb="3">
      <t>バン</t>
    </rPh>
    <rPh sb="4" eb="5">
      <t>ゴウ</t>
    </rPh>
    <phoneticPr fontId="69"/>
  </si>
  <si>
    <t>歳</t>
    <rPh sb="0" eb="1">
      <t>サイ</t>
    </rPh>
    <phoneticPr fontId="69"/>
  </si>
  <si>
    <t>世帯</t>
    <rPh sb="0" eb="2">
      <t>セタイ</t>
    </rPh>
    <phoneticPr fontId="69"/>
  </si>
  <si>
    <t>従業も通学もしていない</t>
    <rPh sb="0" eb="2">
      <t>ジュウギョウ</t>
    </rPh>
    <rPh sb="3" eb="5">
      <t>ツウガク</t>
    </rPh>
    <phoneticPr fontId="68"/>
  </si>
  <si>
    <t>吾　 野</t>
    <rPh sb="0" eb="1">
      <t>ワレ</t>
    </rPh>
    <rPh sb="3" eb="4">
      <t>ノ</t>
    </rPh>
    <phoneticPr fontId="68"/>
  </si>
  <si>
    <t>県　　計</t>
    <rPh sb="0" eb="1">
      <t>ケン</t>
    </rPh>
    <rPh sb="3" eb="4">
      <t>ケイ</t>
    </rPh>
    <phoneticPr fontId="69"/>
  </si>
  <si>
    <t>年齢</t>
    <rPh sb="0" eb="1">
      <t>トシ</t>
    </rPh>
    <rPh sb="1" eb="2">
      <t>ヨワイ</t>
    </rPh>
    <phoneticPr fontId="68"/>
  </si>
  <si>
    <t>市　　計</t>
    <rPh sb="0" eb="1">
      <t>シ</t>
    </rPh>
    <rPh sb="3" eb="4">
      <t>ケイ</t>
    </rPh>
    <phoneticPr fontId="69"/>
  </si>
  <si>
    <t>40</t>
    <phoneticPr fontId="69"/>
  </si>
  <si>
    <t>41</t>
    <phoneticPr fontId="69"/>
  </si>
  <si>
    <t>42</t>
    <phoneticPr fontId="69"/>
  </si>
  <si>
    <t>43</t>
    <phoneticPr fontId="69"/>
  </si>
  <si>
    <t>　</t>
    <phoneticPr fontId="69"/>
  </si>
  <si>
    <t>越生町</t>
  </si>
  <si>
    <t>金融業，保険業</t>
    <phoneticPr fontId="68"/>
  </si>
  <si>
    <t>常　住　地　に</t>
    <rPh sb="0" eb="1">
      <t>ツネ</t>
    </rPh>
    <rPh sb="2" eb="3">
      <t>ジュウ</t>
    </rPh>
    <rPh sb="4" eb="5">
      <t>チ</t>
    </rPh>
    <phoneticPr fontId="68"/>
  </si>
  <si>
    <t xml:space="preserve">※世帯数には、世帯の種類「不詳」を含む。外国人には、無国籍及び国名「不詳」を含む。                  ※老年人口割合は、６５歳以上の割合である。                          </t>
    <phoneticPr fontId="69"/>
  </si>
  <si>
    <t>資料：国勢調査</t>
    <rPh sb="0" eb="2">
      <t>シリョウ</t>
    </rPh>
    <rPh sb="3" eb="5">
      <t>コクセイ</t>
    </rPh>
    <rPh sb="5" eb="7">
      <t>チョウサ</t>
    </rPh>
    <phoneticPr fontId="69"/>
  </si>
  <si>
    <t>不動産業，
物品賃貸業</t>
    <phoneticPr fontId="68"/>
  </si>
  <si>
    <t>２０　昼間・常住人口の推移</t>
    <rPh sb="3" eb="5">
      <t>チュウカン</t>
    </rPh>
    <rPh sb="6" eb="8">
      <t>ジョウジュウ</t>
    </rPh>
    <rPh sb="8" eb="10">
      <t>ジンコウ</t>
    </rPh>
    <rPh sb="11" eb="13">
      <t>スイイ</t>
    </rPh>
    <phoneticPr fontId="68"/>
  </si>
  <si>
    <t>年  次</t>
    <rPh sb="0" eb="1">
      <t>トシ</t>
    </rPh>
    <rPh sb="3" eb="4">
      <t>ツギ</t>
    </rPh>
    <phoneticPr fontId="68"/>
  </si>
  <si>
    <t>常住人口</t>
    <rPh sb="0" eb="2">
      <t>ジョウジュウ</t>
    </rPh>
    <rPh sb="2" eb="4">
      <t>ジンコウ</t>
    </rPh>
    <phoneticPr fontId="68"/>
  </si>
  <si>
    <t>85</t>
    <phoneticPr fontId="68"/>
  </si>
  <si>
    <t>流出人口</t>
    <rPh sb="0" eb="2">
      <t>リュウシュツ</t>
    </rPh>
    <rPh sb="2" eb="4">
      <t>ジンコウ</t>
    </rPh>
    <phoneticPr fontId="68"/>
  </si>
  <si>
    <t>日高市</t>
  </si>
  <si>
    <t>流出割合</t>
    <rPh sb="0" eb="2">
      <t>リュウシュツ</t>
    </rPh>
    <rPh sb="2" eb="4">
      <t>ワリアイ</t>
    </rPh>
    <phoneticPr fontId="68"/>
  </si>
  <si>
    <t>流入人口</t>
    <rPh sb="0" eb="2">
      <t>リュウニュウ</t>
    </rPh>
    <rPh sb="2" eb="4">
      <t>ジンコウ</t>
    </rPh>
    <phoneticPr fontId="68"/>
  </si>
  <si>
    <t>世帯人員</t>
    <phoneticPr fontId="71"/>
  </si>
  <si>
    <t>流入割合</t>
    <rPh sb="0" eb="2">
      <t>リュウニュウ</t>
    </rPh>
    <rPh sb="2" eb="4">
      <t>ワリアイ</t>
    </rPh>
    <phoneticPr fontId="68"/>
  </si>
  <si>
    <t>昼間人口</t>
    <rPh sb="0" eb="2">
      <t>チュウカン</t>
    </rPh>
    <rPh sb="2" eb="4">
      <t>ジンコウ</t>
    </rPh>
    <phoneticPr fontId="68"/>
  </si>
  <si>
    <t>7</t>
  </si>
  <si>
    <t>　</t>
    <phoneticPr fontId="68"/>
  </si>
  <si>
    <t>２１　国勢調査年齢別・男女別人口</t>
    <rPh sb="3" eb="5">
      <t>コクセイ</t>
    </rPh>
    <rPh sb="5" eb="7">
      <t>チョウサ</t>
    </rPh>
    <rPh sb="7" eb="9">
      <t>ネンレイ</t>
    </rPh>
    <rPh sb="9" eb="10">
      <t>ベツ</t>
    </rPh>
    <rPh sb="11" eb="13">
      <t>ダンジョ</t>
    </rPh>
    <rPh sb="13" eb="14">
      <t>ベツ</t>
    </rPh>
    <rPh sb="14" eb="16">
      <t>ジンコウ</t>
    </rPh>
    <phoneticPr fontId="68"/>
  </si>
  <si>
    <t>総数</t>
    <rPh sb="0" eb="2">
      <t>ソウスウ</t>
    </rPh>
    <phoneticPr fontId="68"/>
  </si>
  <si>
    <t>総数</t>
    <rPh sb="0" eb="1">
      <t>フサ</t>
    </rPh>
    <rPh sb="1" eb="2">
      <t>カズ</t>
    </rPh>
    <phoneticPr fontId="68"/>
  </si>
  <si>
    <t>歳</t>
    <phoneticPr fontId="71"/>
  </si>
  <si>
    <t>30</t>
    <phoneticPr fontId="68"/>
  </si>
  <si>
    <t>0</t>
    <phoneticPr fontId="68"/>
  </si>
  <si>
    <t>20</t>
    <phoneticPr fontId="68"/>
  </si>
  <si>
    <t>21</t>
  </si>
  <si>
    <t>22</t>
  </si>
  <si>
    <t>3</t>
    <phoneticPr fontId="68"/>
  </si>
  <si>
    <t xml:space="preserve">5～9 </t>
    <phoneticPr fontId="71"/>
  </si>
  <si>
    <t>25</t>
    <phoneticPr fontId="68"/>
  </si>
  <si>
    <t>千葉県</t>
    <phoneticPr fontId="1"/>
  </si>
  <si>
    <t>6</t>
  </si>
  <si>
    <t>ふじみ野市</t>
  </si>
  <si>
    <t>27</t>
  </si>
  <si>
    <t>9</t>
  </si>
  <si>
    <t>12</t>
  </si>
  <si>
    <t>夫婦と両親から成る世帯</t>
    <phoneticPr fontId="71"/>
  </si>
  <si>
    <t>32</t>
  </si>
  <si>
    <t>14</t>
  </si>
  <si>
    <t>ブラジル</t>
    <phoneticPr fontId="68"/>
  </si>
  <si>
    <t>34</t>
  </si>
  <si>
    <t>51</t>
  </si>
  <si>
    <t xml:space="preserve">15～19 </t>
    <phoneticPr fontId="71"/>
  </si>
  <si>
    <t>35～39</t>
    <phoneticPr fontId="71"/>
  </si>
  <si>
    <t>15</t>
    <phoneticPr fontId="68"/>
  </si>
  <si>
    <t>36</t>
  </si>
  <si>
    <t>17</t>
  </si>
  <si>
    <t>38</t>
  </si>
  <si>
    <t>40</t>
    <phoneticPr fontId="68"/>
  </si>
  <si>
    <t>86</t>
  </si>
  <si>
    <t>74</t>
  </si>
  <si>
    <t>45～49</t>
    <phoneticPr fontId="71"/>
  </si>
  <si>
    <t>75～79</t>
    <phoneticPr fontId="71"/>
  </si>
  <si>
    <t>面　積</t>
    <rPh sb="0" eb="1">
      <t>メン</t>
    </rPh>
    <rPh sb="2" eb="3">
      <t>セキ</t>
    </rPh>
    <phoneticPr fontId="68"/>
  </si>
  <si>
    <t>75</t>
    <phoneticPr fontId="68"/>
  </si>
  <si>
    <t>夫婦，子供と妻の親から成る世帯</t>
    <rPh sb="6" eb="7">
      <t>ツマ</t>
    </rPh>
    <phoneticPr fontId="71"/>
  </si>
  <si>
    <t>46</t>
  </si>
  <si>
    <t>47</t>
  </si>
  <si>
    <t>78</t>
  </si>
  <si>
    <t>79</t>
  </si>
  <si>
    <t>80</t>
    <phoneticPr fontId="68"/>
  </si>
  <si>
    <t>※総数には、無国籍及び国名「不詳」を含む。</t>
    <rPh sb="1" eb="3">
      <t>ソウスウ</t>
    </rPh>
    <rPh sb="6" eb="9">
      <t>ムコクセキ</t>
    </rPh>
    <rPh sb="9" eb="10">
      <t>オヨ</t>
    </rPh>
    <rPh sb="11" eb="13">
      <t>コクメイ</t>
    </rPh>
    <rPh sb="14" eb="16">
      <t>フショウ</t>
    </rPh>
    <rPh sb="18" eb="19">
      <t>フク</t>
    </rPh>
    <phoneticPr fontId="68"/>
  </si>
  <si>
    <t>81</t>
  </si>
  <si>
    <t>３人</t>
    <rPh sb="1" eb="2">
      <t>ニン</t>
    </rPh>
    <phoneticPr fontId="68"/>
  </si>
  <si>
    <t>62</t>
  </si>
  <si>
    <t>82</t>
  </si>
  <si>
    <t>83</t>
  </si>
  <si>
    <t>54</t>
  </si>
  <si>
    <t>第１次産業</t>
    <rPh sb="0" eb="1">
      <t>ダイ</t>
    </rPh>
    <rPh sb="2" eb="3">
      <t>ジ</t>
    </rPh>
    <rPh sb="3" eb="5">
      <t>サンギョウ</t>
    </rPh>
    <phoneticPr fontId="68"/>
  </si>
  <si>
    <t>84</t>
  </si>
  <si>
    <t>85～89</t>
    <phoneticPr fontId="71"/>
  </si>
  <si>
    <t>57</t>
  </si>
  <si>
    <t>88</t>
  </si>
  <si>
    <t>89</t>
  </si>
  <si>
    <t>奥多摩町</t>
  </si>
  <si>
    <t>60～64</t>
    <phoneticPr fontId="71"/>
  </si>
  <si>
    <t>100 歳以上</t>
    <phoneticPr fontId="71"/>
  </si>
  <si>
    <t>90</t>
    <phoneticPr fontId="68"/>
  </si>
  <si>
    <t>一般世帯数</t>
    <rPh sb="0" eb="2">
      <t>イッパン</t>
    </rPh>
    <rPh sb="2" eb="5">
      <t>セタイスウ</t>
    </rPh>
    <phoneticPr fontId="70"/>
  </si>
  <si>
    <t>61</t>
  </si>
  <si>
    <t>91</t>
  </si>
  <si>
    <t>92</t>
  </si>
  <si>
    <t xml:space="preserve">男親と子供から成る世帯 </t>
    <phoneticPr fontId="71"/>
  </si>
  <si>
    <t>94</t>
  </si>
  <si>
    <t xml:space="preserve">65～69    </t>
    <phoneticPr fontId="71"/>
  </si>
  <si>
    <t>95～99</t>
    <phoneticPr fontId="71"/>
  </si>
  <si>
    <t>入間市</t>
  </si>
  <si>
    <t>95</t>
    <phoneticPr fontId="68"/>
  </si>
  <si>
    <t>-</t>
  </si>
  <si>
    <t>66</t>
  </si>
  <si>
    <t>96</t>
  </si>
  <si>
    <t>世帯数</t>
    <rPh sb="0" eb="3">
      <t>セタイスウ</t>
    </rPh>
    <phoneticPr fontId="68"/>
  </si>
  <si>
    <t>67</t>
  </si>
  <si>
    <t>97</t>
  </si>
  <si>
    <t>68</t>
  </si>
  <si>
    <t>５５～６４</t>
    <phoneticPr fontId="68"/>
  </si>
  <si>
    <t>別人口及び１５歳以上就業者数</t>
    <rPh sb="0" eb="1">
      <t>ベツ</t>
    </rPh>
    <rPh sb="1" eb="3">
      <t>ジンコウ</t>
    </rPh>
    <rPh sb="3" eb="4">
      <t>オヨ</t>
    </rPh>
    <rPh sb="7" eb="8">
      <t>サイ</t>
    </rPh>
    <rPh sb="8" eb="10">
      <t>イジョウ</t>
    </rPh>
    <rPh sb="10" eb="12">
      <t>シュウギョウ</t>
    </rPh>
    <rPh sb="12" eb="13">
      <t>シャ</t>
    </rPh>
    <rPh sb="13" eb="14">
      <t>スウ</t>
    </rPh>
    <phoneticPr fontId="68"/>
  </si>
  <si>
    <t>98</t>
  </si>
  <si>
    <t>69</t>
  </si>
  <si>
    <t>不詳</t>
    <phoneticPr fontId="71"/>
  </si>
  <si>
    <t>２２　人口集中地区の人口及び面積</t>
    <rPh sb="3" eb="5">
      <t>ジンコウ</t>
    </rPh>
    <rPh sb="5" eb="7">
      <t>シュウチュウ</t>
    </rPh>
    <rPh sb="7" eb="9">
      <t>チク</t>
    </rPh>
    <rPh sb="10" eb="12">
      <t>ジンコウ</t>
    </rPh>
    <rPh sb="12" eb="13">
      <t>オヨ</t>
    </rPh>
    <rPh sb="14" eb="16">
      <t>メンセキ</t>
    </rPh>
    <phoneticPr fontId="68"/>
  </si>
  <si>
    <t>人　　　口</t>
    <rPh sb="0" eb="1">
      <t>ヒト</t>
    </rPh>
    <rPh sb="4" eb="5">
      <t>クチ</t>
    </rPh>
    <phoneticPr fontId="68"/>
  </si>
  <si>
    <t>面積</t>
    <rPh sb="0" eb="2">
      <t>メンセキ</t>
    </rPh>
    <phoneticPr fontId="68"/>
  </si>
  <si>
    <t>市全体に対する割合</t>
    <rPh sb="0" eb="3">
      <t>シゼンタイ</t>
    </rPh>
    <rPh sb="4" eb="5">
      <t>タイ</t>
    </rPh>
    <rPh sb="7" eb="9">
      <t>ワリアイ</t>
    </rPh>
    <phoneticPr fontId="68"/>
  </si>
  <si>
    <t>　k㎡</t>
    <phoneticPr fontId="68"/>
  </si>
  <si>
    <t>　　％</t>
    <phoneticPr fontId="68"/>
  </si>
  <si>
    <t>平成</t>
    <rPh sb="0" eb="2">
      <t>ヘイセイ</t>
    </rPh>
    <phoneticPr fontId="68"/>
  </si>
  <si>
    <t>※人口集中地区（DID）とは、人口密度の高い基本単位区（原則として人口密度1k㎡当たり約4,000人以上）が隣接
   して人口 5,000人以上を有する都市地域である。</t>
    <rPh sb="1" eb="3">
      <t>ジンコウ</t>
    </rPh>
    <rPh sb="3" eb="5">
      <t>シュウチュウ</t>
    </rPh>
    <rPh sb="5" eb="7">
      <t>チク</t>
    </rPh>
    <rPh sb="15" eb="17">
      <t>ジンコウ</t>
    </rPh>
    <rPh sb="17" eb="19">
      <t>ミツド</t>
    </rPh>
    <rPh sb="20" eb="21">
      <t>タカ</t>
    </rPh>
    <rPh sb="22" eb="24">
      <t>キホン</t>
    </rPh>
    <rPh sb="24" eb="26">
      <t>タンイ</t>
    </rPh>
    <rPh sb="26" eb="27">
      <t>ク</t>
    </rPh>
    <rPh sb="28" eb="30">
      <t>ゲンソク</t>
    </rPh>
    <rPh sb="33" eb="35">
      <t>ジンコウ</t>
    </rPh>
    <rPh sb="35" eb="37">
      <t>ミツド</t>
    </rPh>
    <rPh sb="40" eb="41">
      <t>ア</t>
    </rPh>
    <rPh sb="43" eb="44">
      <t>ヤク</t>
    </rPh>
    <rPh sb="45" eb="50">
      <t>000ニン</t>
    </rPh>
    <rPh sb="50" eb="52">
      <t>イジョウ</t>
    </rPh>
    <rPh sb="54" eb="56">
      <t>リンセツ</t>
    </rPh>
    <rPh sb="62" eb="64">
      <t>ジンコウ</t>
    </rPh>
    <rPh sb="70" eb="71">
      <t>ニン</t>
    </rPh>
    <rPh sb="71" eb="73">
      <t>イジョウ</t>
    </rPh>
    <rPh sb="74" eb="75">
      <t>ユウ</t>
    </rPh>
    <rPh sb="77" eb="79">
      <t>トシ</t>
    </rPh>
    <rPh sb="79" eb="81">
      <t>チイキ</t>
    </rPh>
    <phoneticPr fontId="68"/>
  </si>
  <si>
    <t>平成２７年１０月１日現在</t>
    <rPh sb="0" eb="2">
      <t>ヘイセイ</t>
    </rPh>
    <rPh sb="4" eb="5">
      <t>ネン</t>
    </rPh>
    <rPh sb="7" eb="8">
      <t>ガツ</t>
    </rPh>
    <rPh sb="9" eb="12">
      <t>ニチゲンザイ</t>
    </rPh>
    <phoneticPr fontId="68"/>
  </si>
  <si>
    <t>地　　区</t>
    <rPh sb="0" eb="1">
      <t>チ</t>
    </rPh>
    <rPh sb="3" eb="4">
      <t>ク</t>
    </rPh>
    <phoneticPr fontId="68"/>
  </si>
  <si>
    <t>人　　　　　　　　口</t>
    <rPh sb="0" eb="1">
      <t>ヒト</t>
    </rPh>
    <rPh sb="9" eb="10">
      <t>クチ</t>
    </rPh>
    <phoneticPr fontId="68"/>
  </si>
  <si>
    <t>韓国・朝鮮</t>
    <rPh sb="0" eb="2">
      <t>カンコク</t>
    </rPh>
    <rPh sb="3" eb="5">
      <t>チョウセン</t>
    </rPh>
    <phoneticPr fontId="68"/>
  </si>
  <si>
    <t>総　　　　数</t>
    <rPh sb="0" eb="1">
      <t>ソウ</t>
    </rPh>
    <rPh sb="5" eb="6">
      <t>スウ</t>
    </rPh>
    <phoneticPr fontId="68"/>
  </si>
  <si>
    <t>総　 　　数</t>
    <rPh sb="0" eb="1">
      <t>フサ</t>
    </rPh>
    <rPh sb="5" eb="6">
      <t>カズ</t>
    </rPh>
    <phoneticPr fontId="68"/>
  </si>
  <si>
    <t>加　 治</t>
    <rPh sb="0" eb="1">
      <t>クワ</t>
    </rPh>
    <rPh sb="3" eb="4">
      <t>オサム</t>
    </rPh>
    <phoneticPr fontId="68"/>
  </si>
  <si>
    <t>県内</t>
    <rPh sb="0" eb="2">
      <t>ケンナイ</t>
    </rPh>
    <phoneticPr fontId="68"/>
  </si>
  <si>
    <t>東吾野</t>
    <rPh sb="0" eb="1">
      <t>ヒガシ</t>
    </rPh>
    <rPh sb="1" eb="3">
      <t>アガノ</t>
    </rPh>
    <phoneticPr fontId="68"/>
  </si>
  <si>
    <t>平成２７年１０月１日現在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68"/>
  </si>
  <si>
    <t>自宅外の市内で従業</t>
    <rPh sb="0" eb="2">
      <t>ジタク</t>
    </rPh>
    <rPh sb="2" eb="3">
      <t>ガイ</t>
    </rPh>
    <rPh sb="4" eb="6">
      <t>シナイ</t>
    </rPh>
    <rPh sb="7" eb="9">
      <t>ジュウギョウ</t>
    </rPh>
    <phoneticPr fontId="68"/>
  </si>
  <si>
    <t>中　国</t>
    <rPh sb="0" eb="1">
      <t>ナカ</t>
    </rPh>
    <rPh sb="2" eb="3">
      <t>クニ</t>
    </rPh>
    <phoneticPr fontId="68"/>
  </si>
  <si>
    <t>フィリピン</t>
    <phoneticPr fontId="68"/>
  </si>
  <si>
    <t>中央区</t>
    <rPh sb="0" eb="3">
      <t>チュウオウク</t>
    </rPh>
    <phoneticPr fontId="68"/>
  </si>
  <si>
    <t>タイ</t>
    <phoneticPr fontId="68"/>
  </si>
  <si>
    <t>ベトナム</t>
    <phoneticPr fontId="68"/>
  </si>
  <si>
    <t>インド</t>
    <phoneticPr fontId="68"/>
  </si>
  <si>
    <t>イギリス</t>
    <phoneticPr fontId="68"/>
  </si>
  <si>
    <t>アメリカ</t>
    <phoneticPr fontId="68"/>
  </si>
  <si>
    <t>ペルー</t>
    <phoneticPr fontId="68"/>
  </si>
  <si>
    <t>その他</t>
    <rPh sb="2" eb="3">
      <t>タ</t>
    </rPh>
    <phoneticPr fontId="68"/>
  </si>
  <si>
    <t>２５　世帯人員別６５歳以上世帯員のいる一般世帯数、</t>
    <rPh sb="3" eb="5">
      <t>セタイ</t>
    </rPh>
    <rPh sb="5" eb="7">
      <t>ジンイン</t>
    </rPh>
    <rPh sb="7" eb="8">
      <t>ベツ</t>
    </rPh>
    <rPh sb="10" eb="13">
      <t>サイイジョウ</t>
    </rPh>
    <rPh sb="13" eb="16">
      <t>セタイイン</t>
    </rPh>
    <rPh sb="19" eb="21">
      <t>イッパン</t>
    </rPh>
    <rPh sb="21" eb="24">
      <t>セタイスウ</t>
    </rPh>
    <phoneticPr fontId="68"/>
  </si>
  <si>
    <t>平成２７年１０月１日現在（単位：世帯、人）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タンイ</t>
    </rPh>
    <rPh sb="16" eb="18">
      <t>セタイ</t>
    </rPh>
    <rPh sb="19" eb="20">
      <t>ヒト</t>
    </rPh>
    <phoneticPr fontId="68"/>
  </si>
  <si>
    <t>世帯人員が１人</t>
    <rPh sb="0" eb="2">
      <t>セタイ</t>
    </rPh>
    <rPh sb="2" eb="4">
      <t>ジンイン</t>
    </rPh>
    <rPh sb="6" eb="7">
      <t>ニン</t>
    </rPh>
    <phoneticPr fontId="68"/>
  </si>
  <si>
    <t>２人</t>
    <rPh sb="1" eb="2">
      <t>ニン</t>
    </rPh>
    <phoneticPr fontId="68"/>
  </si>
  <si>
    <t>６人</t>
    <rPh sb="1" eb="2">
      <t>ニン</t>
    </rPh>
    <phoneticPr fontId="68"/>
  </si>
  <si>
    <t>７人以上</t>
    <rPh sb="1" eb="2">
      <t>ニン</t>
    </rPh>
    <rPh sb="2" eb="4">
      <t>イジョウ</t>
    </rPh>
    <phoneticPr fontId="68"/>
  </si>
  <si>
    <t>夫婦，夫の親と他の親族から成る世帯</t>
    <rPh sb="7" eb="8">
      <t>タ</t>
    </rPh>
    <rPh sb="9" eb="11">
      <t>シンゾク</t>
    </rPh>
    <phoneticPr fontId="71"/>
  </si>
  <si>
    <t>２６　施設等の世帯の種類、世帯人員別施設等の
　　　　　　　　　　　　　　世帯数及び施設等の世帯人員</t>
    <rPh sb="3" eb="5">
      <t>シセツ</t>
    </rPh>
    <rPh sb="5" eb="6">
      <t>トウ</t>
    </rPh>
    <rPh sb="7" eb="9">
      <t>セタイ</t>
    </rPh>
    <rPh sb="10" eb="12">
      <t>シュルイ</t>
    </rPh>
    <rPh sb="13" eb="15">
      <t>セタイ</t>
    </rPh>
    <rPh sb="15" eb="17">
      <t>ジンイン</t>
    </rPh>
    <rPh sb="17" eb="18">
      <t>ベツ</t>
    </rPh>
    <rPh sb="18" eb="20">
      <t>シセツ</t>
    </rPh>
    <rPh sb="20" eb="21">
      <t>トウ</t>
    </rPh>
    <rPh sb="37" eb="39">
      <t>セタイ</t>
    </rPh>
    <rPh sb="39" eb="40">
      <t>スウ</t>
    </rPh>
    <rPh sb="40" eb="41">
      <t>オヨ</t>
    </rPh>
    <rPh sb="42" eb="44">
      <t>シセツ</t>
    </rPh>
    <rPh sb="44" eb="45">
      <t>トウ</t>
    </rPh>
    <rPh sb="46" eb="48">
      <t>セタイ</t>
    </rPh>
    <rPh sb="48" eb="50">
      <t>ジンイン</t>
    </rPh>
    <phoneticPr fontId="68"/>
  </si>
  <si>
    <t>区　　　分</t>
    <rPh sb="0" eb="1">
      <t>ク</t>
    </rPh>
    <rPh sb="4" eb="5">
      <t>ブン</t>
    </rPh>
    <phoneticPr fontId="68"/>
  </si>
  <si>
    <t>世　　帯　　人　　員</t>
    <rPh sb="0" eb="1">
      <t>ヨ</t>
    </rPh>
    <rPh sb="3" eb="4">
      <t>オビ</t>
    </rPh>
    <rPh sb="6" eb="7">
      <t>ヒト</t>
    </rPh>
    <rPh sb="9" eb="10">
      <t>イン</t>
    </rPh>
    <phoneticPr fontId="68"/>
  </si>
  <si>
    <t>世帯人員　　が１～４人</t>
    <rPh sb="0" eb="2">
      <t>セタイ</t>
    </rPh>
    <rPh sb="2" eb="4">
      <t>ジンイン</t>
    </rPh>
    <rPh sb="10" eb="11">
      <t>ニン</t>
    </rPh>
    <phoneticPr fontId="68"/>
  </si>
  <si>
    <t>５～２９人</t>
    <rPh sb="4" eb="5">
      <t>ニン</t>
    </rPh>
    <phoneticPr fontId="68"/>
  </si>
  <si>
    <t>５０人　　　　以上</t>
    <rPh sb="2" eb="3">
      <t>ニン</t>
    </rPh>
    <rPh sb="7" eb="9">
      <t>イジョウ</t>
    </rPh>
    <phoneticPr fontId="68"/>
  </si>
  <si>
    <t>社会施設の入所者</t>
    <rPh sb="0" eb="2">
      <t>シャカイ</t>
    </rPh>
    <rPh sb="2" eb="4">
      <t>シセツ</t>
    </rPh>
    <rPh sb="5" eb="8">
      <t>ニュウショシャ</t>
    </rPh>
    <phoneticPr fontId="68"/>
  </si>
  <si>
    <t>自衛隊営舎内居住者</t>
    <rPh sb="0" eb="3">
      <t>ジエイタイ</t>
    </rPh>
    <rPh sb="3" eb="5">
      <t>エイシャ</t>
    </rPh>
    <rPh sb="5" eb="6">
      <t>ナイ</t>
    </rPh>
    <rPh sb="6" eb="9">
      <t>キョジュウシャ</t>
    </rPh>
    <phoneticPr fontId="68"/>
  </si>
  <si>
    <t>－</t>
  </si>
  <si>
    <t>世　帯　の　家　族　類　型</t>
    <rPh sb="0" eb="1">
      <t>ヨ</t>
    </rPh>
    <rPh sb="2" eb="3">
      <t>オビ</t>
    </rPh>
    <rPh sb="6" eb="7">
      <t>イエ</t>
    </rPh>
    <rPh sb="8" eb="9">
      <t>ヤカラ</t>
    </rPh>
    <rPh sb="10" eb="11">
      <t>タグイ</t>
    </rPh>
    <rPh sb="12" eb="13">
      <t>カタ</t>
    </rPh>
    <phoneticPr fontId="70"/>
  </si>
  <si>
    <t xml:space="preserve">6歳未満世帯員のいる一般世帯 </t>
    <rPh sb="4" eb="6">
      <t>セタイ</t>
    </rPh>
    <rPh sb="6" eb="7">
      <t>イン</t>
    </rPh>
    <rPh sb="10" eb="12">
      <t>イッパン</t>
    </rPh>
    <rPh sb="12" eb="14">
      <t>セタイ</t>
    </rPh>
    <phoneticPr fontId="71"/>
  </si>
  <si>
    <t>6  歳 未 満
世 帯 人 員</t>
    <rPh sb="9" eb="10">
      <t>ヨ</t>
    </rPh>
    <rPh sb="11" eb="12">
      <t>オビ</t>
    </rPh>
    <phoneticPr fontId="71"/>
  </si>
  <si>
    <t>夫婦とひとり親から成る世帯</t>
    <phoneticPr fontId="71"/>
  </si>
  <si>
    <t>夫婦，子供と夫の親から成る世帯</t>
    <phoneticPr fontId="71"/>
  </si>
  <si>
    <t>夫婦，子供とひとり親から成る世帯※1</t>
    <phoneticPr fontId="71"/>
  </si>
  <si>
    <t>夫婦，親と他の親族（子供を含まない）から成る世帯※1</t>
    <rPh sb="20" eb="21">
      <t>ナ</t>
    </rPh>
    <rPh sb="22" eb="24">
      <t>セタイ</t>
    </rPh>
    <phoneticPr fontId="71"/>
  </si>
  <si>
    <t>農業，林業</t>
    <phoneticPr fontId="68"/>
  </si>
  <si>
    <t>自宅で　　従　業</t>
    <rPh sb="0" eb="2">
      <t>ジタク</t>
    </rPh>
    <rPh sb="5" eb="6">
      <t>ジュウ</t>
    </rPh>
    <rPh sb="7" eb="8">
      <t>ギョウ</t>
    </rPh>
    <phoneticPr fontId="68"/>
  </si>
  <si>
    <t>夫婦，妻の親と他の親族から成る世帯</t>
    <rPh sb="3" eb="4">
      <t>ツマ</t>
    </rPh>
    <rPh sb="7" eb="8">
      <t>タ</t>
    </rPh>
    <rPh sb="9" eb="11">
      <t>シンゾク</t>
    </rPh>
    <phoneticPr fontId="71"/>
  </si>
  <si>
    <t>夫婦，子供，親と他の親族から成る世帯 ※1</t>
    <phoneticPr fontId="71"/>
  </si>
  <si>
    <t>夫婦，子供，夫の親と他の親族から成る世帯</t>
    <rPh sb="16" eb="17">
      <t>ナ</t>
    </rPh>
    <rPh sb="18" eb="20">
      <t>セタイ</t>
    </rPh>
    <phoneticPr fontId="71"/>
  </si>
  <si>
    <t>単独世帯</t>
    <phoneticPr fontId="71"/>
  </si>
  <si>
    <t>世帯の家族類型「不詳」</t>
    <rPh sb="0" eb="2">
      <t>セタイ</t>
    </rPh>
    <rPh sb="3" eb="5">
      <t>カゾク</t>
    </rPh>
    <rPh sb="5" eb="7">
      <t>ルイケイ</t>
    </rPh>
    <rPh sb="8" eb="10">
      <t>フショウ</t>
    </rPh>
    <phoneticPr fontId="70"/>
  </si>
  <si>
    <t>鴻巣市</t>
  </si>
  <si>
    <t>※1夫の親か妻の親か特定できない場合を含む</t>
    <rPh sb="2" eb="3">
      <t>オット</t>
    </rPh>
    <rPh sb="4" eb="5">
      <t>オヤ</t>
    </rPh>
    <rPh sb="6" eb="7">
      <t>ツマ</t>
    </rPh>
    <rPh sb="8" eb="9">
      <t>オヤ</t>
    </rPh>
    <rPh sb="10" eb="12">
      <t>トクテイ</t>
    </rPh>
    <rPh sb="16" eb="18">
      <t>バアイ</t>
    </rPh>
    <rPh sb="19" eb="20">
      <t>フク</t>
    </rPh>
    <phoneticPr fontId="70"/>
  </si>
  <si>
    <t>（再掲）3　世　代　世　帯</t>
    <rPh sb="1" eb="3">
      <t>サイケイ</t>
    </rPh>
    <rPh sb="6" eb="7">
      <t>ヨ</t>
    </rPh>
    <rPh sb="8" eb="9">
      <t>ダイ</t>
    </rPh>
    <rPh sb="10" eb="11">
      <t>ヨ</t>
    </rPh>
    <rPh sb="12" eb="13">
      <t>オビ</t>
    </rPh>
    <phoneticPr fontId="70"/>
  </si>
  <si>
    <t>18 歳 未 満
世 帯 人 員</t>
    <rPh sb="9" eb="10">
      <t>ヨ</t>
    </rPh>
    <rPh sb="11" eb="12">
      <t>オビ</t>
    </rPh>
    <phoneticPr fontId="71"/>
  </si>
  <si>
    <t>資料：国勢調査</t>
    <rPh sb="0" eb="2">
      <t>シリョウ</t>
    </rPh>
    <rPh sb="3" eb="5">
      <t>コクセイ</t>
    </rPh>
    <rPh sb="5" eb="7">
      <t>チョウサ</t>
    </rPh>
    <phoneticPr fontId="70"/>
  </si>
  <si>
    <t>２８　産業、従業上の地位別</t>
    <rPh sb="3" eb="5">
      <t>サンギョウ</t>
    </rPh>
    <rPh sb="6" eb="7">
      <t>ジュウ</t>
    </rPh>
    <rPh sb="7" eb="8">
      <t>ギョウ</t>
    </rPh>
    <rPh sb="8" eb="9">
      <t>ジョウ</t>
    </rPh>
    <rPh sb="10" eb="12">
      <t>チイ</t>
    </rPh>
    <rPh sb="12" eb="13">
      <t>ベツ</t>
    </rPh>
    <phoneticPr fontId="68"/>
  </si>
  <si>
    <t>大　　分　　類</t>
    <rPh sb="0" eb="1">
      <t>ダイ</t>
    </rPh>
    <rPh sb="3" eb="4">
      <t>ブン</t>
    </rPh>
    <rPh sb="6" eb="7">
      <t>タグイ</t>
    </rPh>
    <phoneticPr fontId="68"/>
  </si>
  <si>
    <t>総　　　　　　　　　　　数</t>
    <rPh sb="0" eb="1">
      <t>フサ</t>
    </rPh>
    <rPh sb="12" eb="13">
      <t>カズ</t>
    </rPh>
    <phoneticPr fontId="68"/>
  </si>
  <si>
    <t>雇人の　　ある業主</t>
    <rPh sb="0" eb="1">
      <t>ヤト</t>
    </rPh>
    <rPh sb="1" eb="2">
      <t>ニン</t>
    </rPh>
    <rPh sb="7" eb="9">
      <t>ギョウシュ</t>
    </rPh>
    <phoneticPr fontId="68"/>
  </si>
  <si>
    <t>雇人の　　ない業主</t>
    <rPh sb="0" eb="1">
      <t>ヤト</t>
    </rPh>
    <rPh sb="1" eb="2">
      <t>ニン</t>
    </rPh>
    <rPh sb="7" eb="9">
      <t>ギョウシュ</t>
    </rPh>
    <phoneticPr fontId="68"/>
  </si>
  <si>
    <t>家族
従業者</t>
    <rPh sb="0" eb="2">
      <t>カゾク</t>
    </rPh>
    <rPh sb="3" eb="6">
      <t>ジュウギョウシャ</t>
    </rPh>
    <phoneticPr fontId="68"/>
  </si>
  <si>
    <t>建設業</t>
    <rPh sb="0" eb="3">
      <t>ケンセツギョウ</t>
    </rPh>
    <phoneticPr fontId="68"/>
  </si>
  <si>
    <t>第３次産業</t>
    <rPh sb="0" eb="1">
      <t>ダイ</t>
    </rPh>
    <rPh sb="2" eb="3">
      <t>ジ</t>
    </rPh>
    <rPh sb="3" eb="5">
      <t>サンギョウ</t>
    </rPh>
    <phoneticPr fontId="68"/>
  </si>
  <si>
    <t>運輸業，郵便業</t>
    <phoneticPr fontId="68"/>
  </si>
  <si>
    <t xml:space="preserve">※従業・通学先の市区町村への就業者・通学者数の計が10人未満の場合｢その他の都道府県｣、「その他の市町村」にまとめて表章している。
※当地で従業・通学する者には、従業地・通学地｢不詳｣で、当地に常住している者を含む。
</t>
    <rPh sb="1" eb="3">
      <t>ジュウギョウ</t>
    </rPh>
    <rPh sb="4" eb="6">
      <t>ツウガク</t>
    </rPh>
    <rPh sb="6" eb="7">
      <t>サキ</t>
    </rPh>
    <rPh sb="8" eb="10">
      <t>シク</t>
    </rPh>
    <rPh sb="10" eb="12">
      <t>チョウソン</t>
    </rPh>
    <rPh sb="14" eb="17">
      <t>シュウギョウシャ</t>
    </rPh>
    <rPh sb="18" eb="21">
      <t>ツウガクシャ</t>
    </rPh>
    <rPh sb="21" eb="22">
      <t>スウ</t>
    </rPh>
    <rPh sb="23" eb="24">
      <t>ケイ</t>
    </rPh>
    <rPh sb="27" eb="28">
      <t>ニン</t>
    </rPh>
    <rPh sb="28" eb="30">
      <t>ミマン</t>
    </rPh>
    <rPh sb="31" eb="33">
      <t>バアイ</t>
    </rPh>
    <rPh sb="36" eb="37">
      <t>タ</t>
    </rPh>
    <rPh sb="38" eb="42">
      <t>トドウフケン</t>
    </rPh>
    <rPh sb="47" eb="48">
      <t>タ</t>
    </rPh>
    <rPh sb="49" eb="52">
      <t>シチョウソン</t>
    </rPh>
    <rPh sb="58" eb="59">
      <t>ヒョウ</t>
    </rPh>
    <rPh sb="59" eb="60">
      <t>ショウ</t>
    </rPh>
    <rPh sb="67" eb="69">
      <t>トウチ</t>
    </rPh>
    <rPh sb="70" eb="72">
      <t>ジュウギョウ</t>
    </rPh>
    <rPh sb="73" eb="75">
      <t>ツウガク</t>
    </rPh>
    <rPh sb="77" eb="78">
      <t>モノ</t>
    </rPh>
    <rPh sb="81" eb="83">
      <t>ジュウギョウ</t>
    </rPh>
    <rPh sb="83" eb="84">
      <t>チ</t>
    </rPh>
    <rPh sb="85" eb="87">
      <t>ツウガク</t>
    </rPh>
    <rPh sb="87" eb="88">
      <t>チ</t>
    </rPh>
    <rPh sb="89" eb="91">
      <t>フショウ</t>
    </rPh>
    <rPh sb="94" eb="96">
      <t>トウチ</t>
    </rPh>
    <rPh sb="97" eb="99">
      <t>ジョウジュウ</t>
    </rPh>
    <rPh sb="103" eb="104">
      <t>モノ</t>
    </rPh>
    <rPh sb="105" eb="106">
      <t>フク</t>
    </rPh>
    <phoneticPr fontId="68"/>
  </si>
  <si>
    <t>宿泊業，飲食
サービス業</t>
    <phoneticPr fontId="68"/>
  </si>
  <si>
    <t>教育，学習支援業</t>
    <phoneticPr fontId="68"/>
  </si>
  <si>
    <t>三芳町</t>
  </si>
  <si>
    <t>医療，福祉</t>
    <phoneticPr fontId="68"/>
  </si>
  <si>
    <t>分類不能の産業</t>
    <rPh sb="0" eb="2">
      <t>ブンルイ</t>
    </rPh>
    <rPh sb="2" eb="4">
      <t>フノウ</t>
    </rPh>
    <rPh sb="5" eb="7">
      <t>サンギョウ</t>
    </rPh>
    <phoneticPr fontId="68"/>
  </si>
  <si>
    <t xml:space="preserve">※総数には、従業上の地位「不詳」を含む。
</t>
    <rPh sb="1" eb="3">
      <t>ソウスウ</t>
    </rPh>
    <rPh sb="6" eb="7">
      <t>ジュウ</t>
    </rPh>
    <rPh sb="7" eb="8">
      <t>ギョウ</t>
    </rPh>
    <rPh sb="8" eb="9">
      <t>ジョウ</t>
    </rPh>
    <rPh sb="10" eb="12">
      <t>チイ</t>
    </rPh>
    <rPh sb="13" eb="15">
      <t>フショウ</t>
    </rPh>
    <rPh sb="17" eb="18">
      <t>フク</t>
    </rPh>
    <phoneticPr fontId="68"/>
  </si>
  <si>
    <t>　　　　　男</t>
    <rPh sb="5" eb="6">
      <t>オトコ</t>
    </rPh>
    <phoneticPr fontId="68"/>
  </si>
  <si>
    <t>２９　常住地又は従業地・通学地による年齢</t>
    <rPh sb="3" eb="5">
      <t>ジョウジュウ</t>
    </rPh>
    <rPh sb="5" eb="6">
      <t>チ</t>
    </rPh>
    <rPh sb="6" eb="7">
      <t>マタ</t>
    </rPh>
    <rPh sb="8" eb="10">
      <t>ジュウギョウ</t>
    </rPh>
    <rPh sb="10" eb="11">
      <t>チ</t>
    </rPh>
    <rPh sb="12" eb="14">
      <t>ツウガク</t>
    </rPh>
    <rPh sb="14" eb="15">
      <t>チ</t>
    </rPh>
    <rPh sb="18" eb="20">
      <t>ネンレイ</t>
    </rPh>
    <phoneticPr fontId="68"/>
  </si>
  <si>
    <t>常　住　地　に　よ　る　人　口</t>
    <rPh sb="0" eb="1">
      <t>ツネ</t>
    </rPh>
    <rPh sb="2" eb="3">
      <t>ジュウ</t>
    </rPh>
    <rPh sb="4" eb="5">
      <t>チ</t>
    </rPh>
    <rPh sb="12" eb="13">
      <t>ヒト</t>
    </rPh>
    <rPh sb="14" eb="15">
      <t>クチ</t>
    </rPh>
    <phoneticPr fontId="68"/>
  </si>
  <si>
    <r>
      <t xml:space="preserve"> </t>
    </r>
    <r>
      <rPr>
        <sz val="11"/>
        <rFont val="ＭＳ Ｐ明朝"/>
        <family val="1"/>
        <charset val="128"/>
      </rPr>
      <t>総　数</t>
    </r>
    <rPh sb="1" eb="2">
      <t>フサ</t>
    </rPh>
    <rPh sb="3" eb="4">
      <t>カズ</t>
    </rPh>
    <phoneticPr fontId="68"/>
  </si>
  <si>
    <t>自宅外の市内で従業・通学</t>
    <rPh sb="0" eb="2">
      <t>ジタク</t>
    </rPh>
    <rPh sb="2" eb="3">
      <t>ガイ</t>
    </rPh>
    <rPh sb="4" eb="6">
      <t>シナイ</t>
    </rPh>
    <rPh sb="7" eb="9">
      <t>ジュウギョウ</t>
    </rPh>
    <rPh sb="10" eb="12">
      <t>ツウガク</t>
    </rPh>
    <phoneticPr fontId="68"/>
  </si>
  <si>
    <t>他市区町村で従業・通学</t>
    <rPh sb="0" eb="1">
      <t>ホカ</t>
    </rPh>
    <rPh sb="1" eb="3">
      <t>シク</t>
    </rPh>
    <rPh sb="3" eb="5">
      <t>チョウソン</t>
    </rPh>
    <rPh sb="6" eb="8">
      <t>ジュウギョウ</t>
    </rPh>
    <rPh sb="9" eb="11">
      <t>ツウガク</t>
    </rPh>
    <phoneticPr fontId="68"/>
  </si>
  <si>
    <t>不　詳</t>
    <rPh sb="0" eb="1">
      <t>フ</t>
    </rPh>
    <rPh sb="2" eb="3">
      <t>ショウ</t>
    </rPh>
    <phoneticPr fontId="68"/>
  </si>
  <si>
    <t>中     央     区</t>
    <phoneticPr fontId="1"/>
  </si>
  <si>
    <t>県内他市区町村で従業・通学</t>
    <rPh sb="0" eb="2">
      <t>ケンナイ</t>
    </rPh>
    <rPh sb="2" eb="3">
      <t>タ</t>
    </rPh>
    <rPh sb="4" eb="5">
      <t>ク</t>
    </rPh>
    <rPh sb="5" eb="7">
      <t>チョウソン</t>
    </rPh>
    <rPh sb="8" eb="10">
      <t>ジュウギョウ</t>
    </rPh>
    <rPh sb="11" eb="13">
      <t>ツウガク</t>
    </rPh>
    <phoneticPr fontId="68"/>
  </si>
  <si>
    <t>稲城市</t>
  </si>
  <si>
    <t>３５～４４</t>
    <phoneticPr fontId="68"/>
  </si>
  <si>
    <t>４５～５４</t>
    <phoneticPr fontId="68"/>
  </si>
  <si>
    <t>よ　る　就　業　者　数</t>
    <rPh sb="4" eb="5">
      <t>ジュ</t>
    </rPh>
    <rPh sb="6" eb="7">
      <t>ギョウ</t>
    </rPh>
    <rPh sb="8" eb="9">
      <t>モノ</t>
    </rPh>
    <rPh sb="10" eb="11">
      <t>スウ</t>
    </rPh>
    <phoneticPr fontId="68"/>
  </si>
  <si>
    <t>従業地・通学地による人口</t>
    <rPh sb="0" eb="2">
      <t>ジュウギョウ</t>
    </rPh>
    <rPh sb="2" eb="3">
      <t>チ</t>
    </rPh>
    <rPh sb="4" eb="6">
      <t>ツウガク</t>
    </rPh>
    <rPh sb="6" eb="7">
      <t>チ</t>
    </rPh>
    <rPh sb="10" eb="12">
      <t>ジンコウ</t>
    </rPh>
    <phoneticPr fontId="68"/>
  </si>
  <si>
    <t>従業地による就業者数</t>
    <rPh sb="0" eb="2">
      <t>ジュウギョウ</t>
    </rPh>
    <rPh sb="2" eb="3">
      <t>チ</t>
    </rPh>
    <rPh sb="6" eb="9">
      <t>シュウギョウシャ</t>
    </rPh>
    <rPh sb="9" eb="10">
      <t>スウ</t>
    </rPh>
    <phoneticPr fontId="68"/>
  </si>
  <si>
    <t>他市区町村で従業</t>
    <rPh sb="0" eb="1">
      <t>タ</t>
    </rPh>
    <rPh sb="1" eb="3">
      <t>シク</t>
    </rPh>
    <rPh sb="3" eb="5">
      <t>チョウソン</t>
    </rPh>
    <rPh sb="6" eb="8">
      <t>ジュウギョウ</t>
    </rPh>
    <phoneticPr fontId="68"/>
  </si>
  <si>
    <t>自　　　　宅</t>
    <phoneticPr fontId="1"/>
  </si>
  <si>
    <t>県内他市区町村に常住</t>
    <rPh sb="0" eb="2">
      <t>ケンナイ</t>
    </rPh>
    <rPh sb="2" eb="3">
      <t>タ</t>
    </rPh>
    <rPh sb="3" eb="5">
      <t>シク</t>
    </rPh>
    <rPh sb="5" eb="7">
      <t>チョウソン</t>
    </rPh>
    <rPh sb="8" eb="10">
      <t>ジョウジュウ</t>
    </rPh>
    <phoneticPr fontId="68"/>
  </si>
  <si>
    <t>栃木県</t>
    <phoneticPr fontId="1"/>
  </si>
  <si>
    <t>他県に常住</t>
    <rPh sb="0" eb="2">
      <t>タケン</t>
    </rPh>
    <rPh sb="3" eb="5">
      <t>ジョウジュウ</t>
    </rPh>
    <phoneticPr fontId="68"/>
  </si>
  <si>
    <t>※他市区町村で従業の総数には、従業地・通学地「不詳」を含む。　　　　　　　　　　　　　　　　　　　　　　　　　　　※常住地による人口は、本市に常時居住している人口であり、従業地・通学地による人口は、昼間人口
　であり、従業地による就業者数は、本市において就業している者の人数である。</t>
    <rPh sb="1" eb="2">
      <t>タ</t>
    </rPh>
    <rPh sb="2" eb="4">
      <t>シク</t>
    </rPh>
    <rPh sb="4" eb="6">
      <t>チョウソン</t>
    </rPh>
    <rPh sb="7" eb="9">
      <t>ジュウギョウ</t>
    </rPh>
    <rPh sb="10" eb="12">
      <t>ソウスウ</t>
    </rPh>
    <rPh sb="15" eb="17">
      <t>ジュウギョウ</t>
    </rPh>
    <rPh sb="17" eb="18">
      <t>チ</t>
    </rPh>
    <rPh sb="19" eb="21">
      <t>ツウガク</t>
    </rPh>
    <rPh sb="21" eb="22">
      <t>チ</t>
    </rPh>
    <rPh sb="23" eb="25">
      <t>フショウ</t>
    </rPh>
    <rPh sb="27" eb="28">
      <t>フク</t>
    </rPh>
    <rPh sb="79" eb="81">
      <t>ジンコウ</t>
    </rPh>
    <rPh sb="85" eb="87">
      <t>ジュウギョウ</t>
    </rPh>
    <rPh sb="87" eb="88">
      <t>チ</t>
    </rPh>
    <rPh sb="89" eb="91">
      <t>ツウガク</t>
    </rPh>
    <rPh sb="91" eb="92">
      <t>チ</t>
    </rPh>
    <rPh sb="95" eb="97">
      <t>ジンコウ</t>
    </rPh>
    <rPh sb="99" eb="101">
      <t>チュウカン</t>
    </rPh>
    <rPh sb="101" eb="103">
      <t>ジンコウ</t>
    </rPh>
    <rPh sb="109" eb="111">
      <t>ジュウギョウ</t>
    </rPh>
    <rPh sb="111" eb="112">
      <t>チ</t>
    </rPh>
    <rPh sb="115" eb="118">
      <t>シュウギョウシャ</t>
    </rPh>
    <rPh sb="118" eb="119">
      <t>スウ</t>
    </rPh>
    <rPh sb="121" eb="122">
      <t>ホン</t>
    </rPh>
    <rPh sb="122" eb="123">
      <t>シ</t>
    </rPh>
    <rPh sb="127" eb="129">
      <t>シュウギョウ</t>
    </rPh>
    <rPh sb="133" eb="134">
      <t>モノ</t>
    </rPh>
    <rPh sb="135" eb="137">
      <t>ニンズウ</t>
    </rPh>
    <phoneticPr fontId="68"/>
  </si>
  <si>
    <t>（飯能市から他市・他県への</t>
    <rPh sb="1" eb="3">
      <t>ハンノウ</t>
    </rPh>
    <rPh sb="3" eb="4">
      <t>シ</t>
    </rPh>
    <rPh sb="6" eb="8">
      <t>タシ</t>
    </rPh>
    <rPh sb="9" eb="11">
      <t>タケン</t>
    </rPh>
    <phoneticPr fontId="68"/>
  </si>
  <si>
    <t>区　　　分</t>
    <rPh sb="0" eb="1">
      <t>ク</t>
    </rPh>
    <rPh sb="4" eb="5">
      <t>ブン</t>
    </rPh>
    <phoneticPr fontId="1"/>
  </si>
  <si>
    <t>越谷市</t>
  </si>
  <si>
    <t>総　数</t>
    <rPh sb="0" eb="1">
      <t>フサ</t>
    </rPh>
    <rPh sb="2" eb="3">
      <t>カズ</t>
    </rPh>
    <phoneticPr fontId="1"/>
  </si>
  <si>
    <t>自市町村で従業・通学</t>
    <phoneticPr fontId="1"/>
  </si>
  <si>
    <t>和光市</t>
  </si>
  <si>
    <t>自　 宅 　外</t>
    <phoneticPr fontId="1"/>
  </si>
  <si>
    <t>新座市</t>
  </si>
  <si>
    <t>富士見市</t>
  </si>
  <si>
    <t>県　    　　　　内</t>
    <phoneticPr fontId="1"/>
  </si>
  <si>
    <t>鶴ヶ島市</t>
  </si>
  <si>
    <t>福生市</t>
  </si>
  <si>
    <t>西区</t>
    <rPh sb="0" eb="2">
      <t>ニシク</t>
    </rPh>
    <phoneticPr fontId="68"/>
  </si>
  <si>
    <t>大宮区</t>
    <rPh sb="0" eb="2">
      <t>オオミヤ</t>
    </rPh>
    <rPh sb="2" eb="3">
      <t>ク</t>
    </rPh>
    <phoneticPr fontId="68"/>
  </si>
  <si>
    <t>毛呂山町</t>
  </si>
  <si>
    <t>南区</t>
    <rPh sb="0" eb="1">
      <t>ミナミ</t>
    </rPh>
    <rPh sb="1" eb="2">
      <t>ク</t>
    </rPh>
    <phoneticPr fontId="68"/>
  </si>
  <si>
    <t>ときがわ町</t>
  </si>
  <si>
    <t>寄居町</t>
  </si>
  <si>
    <t>千葉県</t>
    <rPh sb="0" eb="3">
      <t>チバケン</t>
    </rPh>
    <phoneticPr fontId="1"/>
  </si>
  <si>
    <t>足立区</t>
  </si>
  <si>
    <t>その他の市町村</t>
    <rPh sb="2" eb="3">
      <t>タ</t>
    </rPh>
    <rPh sb="4" eb="7">
      <t>シチョウソン</t>
    </rPh>
    <phoneticPr fontId="68"/>
  </si>
  <si>
    <t>他　    　　　　県</t>
    <rPh sb="0" eb="1">
      <t>タ</t>
    </rPh>
    <rPh sb="10" eb="11">
      <t>ケン</t>
    </rPh>
    <phoneticPr fontId="1"/>
  </si>
  <si>
    <t>狭山市</t>
  </si>
  <si>
    <t>茨城県</t>
    <rPh sb="0" eb="2">
      <t>イバラキ</t>
    </rPh>
    <rPh sb="2" eb="3">
      <t>ケン</t>
    </rPh>
    <phoneticPr fontId="68"/>
  </si>
  <si>
    <t>深谷市</t>
  </si>
  <si>
    <t>上尾市</t>
  </si>
  <si>
    <t>草加市</t>
  </si>
  <si>
    <t>東京都</t>
    <phoneticPr fontId="1"/>
  </si>
  <si>
    <t>特  別   区  部</t>
    <phoneticPr fontId="1"/>
  </si>
  <si>
    <t>千  代　田   区</t>
    <phoneticPr fontId="1"/>
  </si>
  <si>
    <t>通勤・通学者）</t>
    <phoneticPr fontId="68"/>
  </si>
  <si>
    <t>港区</t>
  </si>
  <si>
    <t>小平市</t>
  </si>
  <si>
    <t>日野市</t>
  </si>
  <si>
    <t>文京区</t>
  </si>
  <si>
    <t>東村山市</t>
  </si>
  <si>
    <t>国分寺市</t>
  </si>
  <si>
    <t>国立市</t>
  </si>
  <si>
    <t>江東区</t>
  </si>
  <si>
    <t>品川区</t>
  </si>
  <si>
    <t>東大和市</t>
  </si>
  <si>
    <t>目黒区</t>
  </si>
  <si>
    <t>東久留米市</t>
  </si>
  <si>
    <t>武蔵村山市</t>
  </si>
  <si>
    <t>渋谷区</t>
  </si>
  <si>
    <t>多摩市</t>
  </si>
  <si>
    <t>中野区</t>
  </si>
  <si>
    <t>北区</t>
  </si>
  <si>
    <t>西東京市</t>
  </si>
  <si>
    <t>瑞穂町</t>
  </si>
  <si>
    <t>板橋区</t>
  </si>
  <si>
    <t>日の出町</t>
  </si>
  <si>
    <t>神奈川県</t>
  </si>
  <si>
    <t>八王子市</t>
  </si>
  <si>
    <t>川崎市</t>
  </si>
  <si>
    <t>立川市</t>
  </si>
  <si>
    <t>相模原市</t>
  </si>
  <si>
    <t>武蔵野市</t>
  </si>
  <si>
    <t>厚木市</t>
  </si>
  <si>
    <t>三鷹市</t>
  </si>
  <si>
    <t>山梨県</t>
  </si>
  <si>
    <t>昭島市</t>
  </si>
  <si>
    <t>調布市</t>
  </si>
  <si>
    <t>町田市</t>
  </si>
  <si>
    <t>（他市・他県から飯能市への</t>
    <rPh sb="1" eb="3">
      <t>タシ</t>
    </rPh>
    <rPh sb="4" eb="6">
      <t>タケン</t>
    </rPh>
    <rPh sb="8" eb="11">
      <t>ハンノウシ</t>
    </rPh>
    <phoneticPr fontId="68"/>
  </si>
  <si>
    <t>当地で従業・通学する者</t>
    <rPh sb="3" eb="5">
      <t>ジュウギョウ</t>
    </rPh>
    <phoneticPr fontId="1"/>
  </si>
  <si>
    <t>自市町村に常住</t>
    <rPh sb="5" eb="7">
      <t>ジョウジュウ</t>
    </rPh>
    <phoneticPr fontId="1"/>
  </si>
  <si>
    <t>桶川市</t>
  </si>
  <si>
    <t>北本市</t>
  </si>
  <si>
    <t>中央区</t>
    <rPh sb="0" eb="2">
      <t>チュウオウ</t>
    </rPh>
    <rPh sb="2" eb="3">
      <t>ク</t>
    </rPh>
    <phoneticPr fontId="68"/>
  </si>
  <si>
    <t>小鹿野町</t>
  </si>
  <si>
    <t>他県</t>
    <rPh sb="0" eb="2">
      <t>タケン</t>
    </rPh>
    <phoneticPr fontId="68"/>
  </si>
  <si>
    <t>福島県</t>
    <rPh sb="0" eb="3">
      <t>フクシマケン</t>
    </rPh>
    <phoneticPr fontId="1"/>
  </si>
  <si>
    <t>茨城県</t>
    <rPh sb="0" eb="2">
      <t>イバラギ</t>
    </rPh>
    <phoneticPr fontId="1"/>
  </si>
  <si>
    <t>山梨県</t>
    <rPh sb="0" eb="2">
      <t>ヤマナシ</t>
    </rPh>
    <rPh sb="2" eb="3">
      <t>ケン</t>
    </rPh>
    <phoneticPr fontId="1"/>
  </si>
  <si>
    <t>その他の都道府県</t>
  </si>
  <si>
    <t>白紙</t>
    <rPh sb="0" eb="2">
      <t>ハクシ</t>
    </rPh>
    <phoneticPr fontId="68"/>
  </si>
  <si>
    <t>２　人　口</t>
    <phoneticPr fontId="68"/>
  </si>
  <si>
    <t>年</t>
    <rPh sb="0" eb="1">
      <t>ネン</t>
    </rPh>
    <phoneticPr fontId="68"/>
  </si>
  <si>
    <t>世　帯　数</t>
    <rPh sb="0" eb="1">
      <t>ヨ</t>
    </rPh>
    <rPh sb="2" eb="3">
      <t>オビ</t>
    </rPh>
    <rPh sb="4" eb="5">
      <t>カズ</t>
    </rPh>
    <phoneticPr fontId="68"/>
  </si>
  <si>
    <t>総　　数</t>
    <rPh sb="0" eb="1">
      <t>フサ</t>
    </rPh>
    <rPh sb="3" eb="4">
      <t>カズ</t>
    </rPh>
    <phoneticPr fontId="68"/>
  </si>
  <si>
    <t>男</t>
    <rPh sb="0" eb="1">
      <t>オトコ</t>
    </rPh>
    <phoneticPr fontId="68"/>
  </si>
  <si>
    <t>年　次</t>
    <rPh sb="0" eb="1">
      <t>トシ</t>
    </rPh>
    <rPh sb="2" eb="3">
      <t>ツギ</t>
    </rPh>
    <phoneticPr fontId="68"/>
  </si>
  <si>
    <t>名　栗</t>
    <rPh sb="0" eb="1">
      <t>メイ</t>
    </rPh>
    <rPh sb="2" eb="3">
      <t>クリ</t>
    </rPh>
    <phoneticPr fontId="68"/>
  </si>
  <si>
    <t>原市場</t>
    <rPh sb="0" eb="3">
      <t>ハライチバ</t>
    </rPh>
    <phoneticPr fontId="68"/>
  </si>
  <si>
    <t>東吾野</t>
    <rPh sb="0" eb="3">
      <t>ヒガシアガノ</t>
    </rPh>
    <phoneticPr fontId="68"/>
  </si>
  <si>
    <t>吾　野</t>
    <rPh sb="0" eb="1">
      <t>ワレ</t>
    </rPh>
    <rPh sb="2" eb="3">
      <t>ノ</t>
    </rPh>
    <phoneticPr fontId="68"/>
  </si>
  <si>
    <t>南高麗</t>
    <rPh sb="0" eb="1">
      <t>ミナミ</t>
    </rPh>
    <rPh sb="1" eb="3">
      <t>コウライ</t>
    </rPh>
    <phoneticPr fontId="68"/>
  </si>
  <si>
    <t>美杉台</t>
    <rPh sb="0" eb="1">
      <t>ミ</t>
    </rPh>
    <rPh sb="1" eb="2">
      <t>スギ</t>
    </rPh>
    <rPh sb="2" eb="3">
      <t>ダイ</t>
    </rPh>
    <phoneticPr fontId="68"/>
  </si>
  <si>
    <t>加　治</t>
    <rPh sb="0" eb="1">
      <t>クワ</t>
    </rPh>
    <rPh sb="2" eb="3">
      <t>オサム</t>
    </rPh>
    <phoneticPr fontId="68"/>
  </si>
  <si>
    <t>精　明</t>
    <rPh sb="0" eb="1">
      <t>セイ</t>
    </rPh>
    <rPh sb="2" eb="3">
      <t>メイ</t>
    </rPh>
    <phoneticPr fontId="68"/>
  </si>
  <si>
    <t>飯　能</t>
    <rPh sb="0" eb="1">
      <t>メシ</t>
    </rPh>
    <rPh sb="2" eb="3">
      <t>ノウ</t>
    </rPh>
    <phoneticPr fontId="68"/>
  </si>
  <si>
    <t>年　齢</t>
    <rPh sb="0" eb="1">
      <t>トシ</t>
    </rPh>
    <rPh sb="2" eb="3">
      <t>ヨワイ</t>
    </rPh>
    <phoneticPr fontId="68"/>
  </si>
  <si>
    <t>女</t>
    <rPh sb="0" eb="1">
      <t>オンナ</t>
    </rPh>
    <phoneticPr fontId="68"/>
  </si>
  <si>
    <t>５～９</t>
    <phoneticPr fontId="68"/>
  </si>
  <si>
    <t>１０～１４</t>
    <phoneticPr fontId="68"/>
  </si>
  <si>
    <t>１５～１９</t>
    <phoneticPr fontId="68"/>
  </si>
  <si>
    <t>５５～５９</t>
    <phoneticPr fontId="68"/>
  </si>
  <si>
    <t>６０～６４</t>
    <phoneticPr fontId="68"/>
  </si>
  <si>
    <t>６５～６９</t>
    <phoneticPr fontId="68"/>
  </si>
  <si>
    <t>７５～７９</t>
    <phoneticPr fontId="68"/>
  </si>
  <si>
    <t>８５～８９</t>
    <phoneticPr fontId="68"/>
  </si>
  <si>
    <t>１００歳以上</t>
    <rPh sb="3" eb="6">
      <t>サイイジョウ</t>
    </rPh>
    <phoneticPr fontId="68"/>
  </si>
  <si>
    <t>０～４</t>
    <phoneticPr fontId="68"/>
  </si>
  <si>
    <t>１５～１９</t>
    <phoneticPr fontId="68"/>
  </si>
  <si>
    <t>２５～２９</t>
    <phoneticPr fontId="68"/>
  </si>
  <si>
    <t>３０～３４</t>
    <phoneticPr fontId="68"/>
  </si>
  <si>
    <t>４５～４９</t>
    <phoneticPr fontId="68"/>
  </si>
  <si>
    <t>５０～５４</t>
    <phoneticPr fontId="68"/>
  </si>
  <si>
    <t>６５～６９</t>
    <phoneticPr fontId="68"/>
  </si>
  <si>
    <t>７０～７４</t>
    <phoneticPr fontId="68"/>
  </si>
  <si>
    <t>８０～８４</t>
    <phoneticPr fontId="68"/>
  </si>
  <si>
    <t>２０～２４</t>
    <phoneticPr fontId="68"/>
  </si>
  <si>
    <t>３５～３９</t>
    <phoneticPr fontId="68"/>
  </si>
  <si>
    <t>４０～４４</t>
    <phoneticPr fontId="68"/>
  </si>
  <si>
    <t>５５～５９</t>
    <phoneticPr fontId="68"/>
  </si>
  <si>
    <t>６０～６４</t>
    <phoneticPr fontId="68"/>
  </si>
  <si>
    <t>７５～７９</t>
    <phoneticPr fontId="68"/>
  </si>
  <si>
    <t>９０～９４</t>
    <phoneticPr fontId="68"/>
  </si>
  <si>
    <t>９５～９９</t>
    <phoneticPr fontId="68"/>
  </si>
  <si>
    <t>５～９</t>
    <phoneticPr fontId="68"/>
  </si>
  <si>
    <t>１０～１４</t>
    <phoneticPr fontId="68"/>
  </si>
  <si>
    <t>２０～２４</t>
    <phoneticPr fontId="68"/>
  </si>
  <si>
    <t>２５～２９</t>
    <phoneticPr fontId="68"/>
  </si>
  <si>
    <t>３０～３４</t>
    <phoneticPr fontId="68"/>
  </si>
  <si>
    <t>３５～３９</t>
    <phoneticPr fontId="68"/>
  </si>
  <si>
    <t>４０～４４</t>
    <phoneticPr fontId="68"/>
  </si>
  <si>
    <t>４５～４９</t>
    <phoneticPr fontId="68"/>
  </si>
  <si>
    <t>５０～５４</t>
    <phoneticPr fontId="68"/>
  </si>
  <si>
    <t>７０～７４</t>
    <phoneticPr fontId="68"/>
  </si>
  <si>
    <t>８５～８９</t>
    <phoneticPr fontId="68"/>
  </si>
  <si>
    <t>９０～９４</t>
    <phoneticPr fontId="68"/>
  </si>
  <si>
    <t>９５～９９</t>
    <phoneticPr fontId="68"/>
  </si>
  <si>
    <t>令和</t>
    <rPh sb="0" eb="2">
      <t>レイワ</t>
    </rPh>
    <phoneticPr fontId="68"/>
  </si>
  <si>
    <t>△ 0.2</t>
    <phoneticPr fontId="68"/>
  </si>
  <si>
    <t>〃</t>
    <phoneticPr fontId="68"/>
  </si>
  <si>
    <t>23</t>
    <phoneticPr fontId="68"/>
  </si>
  <si>
    <t>2</t>
    <phoneticPr fontId="68"/>
  </si>
  <si>
    <t>△</t>
    <phoneticPr fontId="68"/>
  </si>
  <si>
    <t>資料：市民課</t>
    <phoneticPr fontId="68"/>
  </si>
  <si>
    <t>平成23</t>
    <phoneticPr fontId="68"/>
  </si>
  <si>
    <t>令和　2</t>
    <rPh sb="0" eb="2">
      <t>レイワ</t>
    </rPh>
    <phoneticPr fontId="68"/>
  </si>
  <si>
    <t>９　人口・世帯数</t>
    <phoneticPr fontId="68"/>
  </si>
  <si>
    <t>※平成２５年からは、外国人住民を含む。</t>
    <phoneticPr fontId="68"/>
  </si>
  <si>
    <t>△</t>
    <phoneticPr fontId="68"/>
  </si>
  <si>
    <t>元</t>
    <rPh sb="0" eb="1">
      <t>モト</t>
    </rPh>
    <phoneticPr fontId="68"/>
  </si>
  <si>
    <t>※転入・転出には、職権による記載・消除の数を含む。</t>
    <phoneticPr fontId="68"/>
  </si>
  <si>
    <t>資料：市民課</t>
    <phoneticPr fontId="68"/>
  </si>
  <si>
    <t>※死産・婚姻・離婚は、飯能市への戸籍届出件数である。　　　</t>
    <phoneticPr fontId="68"/>
  </si>
  <si>
    <t>令和２年１月１日現在</t>
    <rPh sb="0" eb="2">
      <t>レイワ</t>
    </rPh>
    <phoneticPr fontId="68"/>
  </si>
  <si>
    <t>昭和55年</t>
    <rPh sb="0" eb="2">
      <t>ショウワ</t>
    </rPh>
    <rPh sb="4" eb="5">
      <t>ネン</t>
    </rPh>
    <phoneticPr fontId="68"/>
  </si>
  <si>
    <t>60年</t>
    <phoneticPr fontId="68"/>
  </si>
  <si>
    <t>平成　2年</t>
    <rPh sb="0" eb="2">
      <t>ヘイセイ</t>
    </rPh>
    <rPh sb="4" eb="5">
      <t>ネン</t>
    </rPh>
    <phoneticPr fontId="68"/>
  </si>
  <si>
    <t>7年</t>
    <rPh sb="1" eb="2">
      <t>ネン</t>
    </rPh>
    <phoneticPr fontId="68"/>
  </si>
  <si>
    <t>12年</t>
    <rPh sb="2" eb="3">
      <t>ネン</t>
    </rPh>
    <phoneticPr fontId="68"/>
  </si>
  <si>
    <t>17年</t>
    <rPh sb="2" eb="3">
      <t>ネン</t>
    </rPh>
    <phoneticPr fontId="68"/>
  </si>
  <si>
    <t>22年</t>
    <rPh sb="2" eb="3">
      <t>ネン</t>
    </rPh>
    <phoneticPr fontId="68"/>
  </si>
  <si>
    <t>27年</t>
    <rPh sb="2" eb="3">
      <t>ネン</t>
    </rPh>
    <phoneticPr fontId="68"/>
  </si>
  <si>
    <t>令和　2年</t>
    <rPh sb="0" eb="2">
      <t>レイワ</t>
    </rPh>
    <phoneticPr fontId="68"/>
  </si>
  <si>
    <t>令和2年</t>
    <rPh sb="0" eb="2">
      <t>レイワ</t>
    </rPh>
    <rPh sb="3" eb="4">
      <t>ネン</t>
    </rPh>
    <phoneticPr fontId="68"/>
  </si>
  <si>
    <t>平成30年</t>
    <rPh sb="0" eb="2">
      <t>ヘイセイ</t>
    </rPh>
    <rPh sb="4" eb="5">
      <t>ネン</t>
    </rPh>
    <phoneticPr fontId="68"/>
  </si>
  <si>
    <t>平成28年</t>
    <rPh sb="0" eb="2">
      <t>ヘイセイ</t>
    </rPh>
    <rPh sb="4" eb="5">
      <t>ネン</t>
    </rPh>
    <phoneticPr fontId="68"/>
  </si>
  <si>
    <t>平成26年</t>
    <rPh sb="0" eb="2">
      <t>ヘイセイ</t>
    </rPh>
    <rPh sb="4" eb="5">
      <t>ネン</t>
    </rPh>
    <phoneticPr fontId="68"/>
  </si>
  <si>
    <t>平成24年</t>
    <rPh sb="0" eb="2">
      <t>ヘイセイ</t>
    </rPh>
    <rPh sb="4" eb="5">
      <t>ネン</t>
    </rPh>
    <phoneticPr fontId="68"/>
  </si>
  <si>
    <t>令和２年１月１日現在（単位：歳）</t>
    <rPh sb="3" eb="4">
      <t>ネン</t>
    </rPh>
    <rPh sb="5" eb="6">
      <t>ガツ</t>
    </rPh>
    <rPh sb="7" eb="8">
      <t>ニチ</t>
    </rPh>
    <rPh sb="8" eb="10">
      <t>ゲンザイ</t>
    </rPh>
    <rPh sb="11" eb="13">
      <t>タンイ</t>
    </rPh>
    <rPh sb="14" eb="15">
      <t>サイ</t>
    </rPh>
    <phoneticPr fontId="68"/>
  </si>
  <si>
    <t>令和２年１月１日現在　(単位：人）</t>
    <rPh sb="0" eb="2">
      <t>レ</t>
    </rPh>
    <rPh sb="3" eb="4">
      <t>ネン</t>
    </rPh>
    <rPh sb="4" eb="5">
      <t>ヘイネン</t>
    </rPh>
    <rPh sb="5" eb="6">
      <t>ガツ</t>
    </rPh>
    <rPh sb="7" eb="8">
      <t>ニチ</t>
    </rPh>
    <rPh sb="8" eb="10">
      <t>ゲンザイ</t>
    </rPh>
    <rPh sb="12" eb="14">
      <t>タンイ</t>
    </rPh>
    <rPh sb="15" eb="16">
      <t>ニン</t>
    </rPh>
    <phoneticPr fontId="6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</si>
</sst>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9">
    <numFmt numFmtId="176" formatCode="#,##0_ "/>
    <numFmt numFmtId="177" formatCode="0;[Red]0"/>
    <numFmt numFmtId="178" formatCode="0_ "/>
    <numFmt numFmtId="179" formatCode="\ ###,###,##0;&quot;-&quot;###,###,##0"/>
    <numFmt numFmtId="180" formatCode="0.0;[Red]0.0"/>
    <numFmt numFmtId="181" formatCode="#,##0.0_ "/>
    <numFmt numFmtId="182" formatCode="#,##0.0;[Red]#,##0.0"/>
    <numFmt numFmtId="183" formatCode="#,##0.0;&quot;△ &quot;#,##0.0"/>
    <numFmt numFmtId="184" formatCode="#,##0_);[Red]\(#,##0\)"/>
    <numFmt numFmtId="185" formatCode="0.0_);[Red]\(0.0\)"/>
    <numFmt numFmtId="186" formatCode="#,##0.0_);[Red]\(#,##0.0\)"/>
    <numFmt numFmtId="187" formatCode="0;&quot;△ &quot;0"/>
    <numFmt numFmtId="188" formatCode="#,##0;&quot;△ &quot;#,##0"/>
    <numFmt numFmtId="189" formatCode="#,##0_ ;[Red]\-#,##0\ "/>
    <numFmt numFmtId="190" formatCode="0.0_ "/>
    <numFmt numFmtId="191" formatCode="0.0"/>
    <numFmt numFmtId="192" formatCode="#,##0.0;[Red]\-#,##0.0"/>
    <numFmt numFmtId="193" formatCode="\ ###,###,###,###,##0;&quot;-&quot;###,###,###,###,##0"/>
    <numFmt numFmtId="194" formatCode="###,###,###,##0;&quot;-&quot;##,###,###,##0"/>
    <numFmt numFmtId="195" formatCode="#,###,###,##0.0;&quot; -&quot;###,###,##0.0"/>
    <numFmt numFmtId="196" formatCode="##,###,###,##0.0;&quot;-&quot;#,###,###,##0.0"/>
    <numFmt numFmtId="197" formatCode="#,###,##0;&quot; -&quot;###,##0"/>
    <numFmt numFmtId="198" formatCode="#,###,###,##0;&quot; -&quot;###,###,##0"/>
    <numFmt numFmtId="199" formatCode="\ ###,##0.0;&quot;-&quot;###,##0.0"/>
    <numFmt numFmtId="200" formatCode="##,###,###,##0;&quot;-&quot;#,###,###,##0"/>
    <numFmt numFmtId="201" formatCode="\ ###,###,###,##0;&quot;-&quot;###,###,###,##0"/>
    <numFmt numFmtId="202" formatCode="##,###,###,###,##0;&quot;-&quot;#,###,###,###,##0"/>
    <numFmt numFmtId="203" formatCode="###,###,###,###,##0;&quot;-&quot;##,###,###,###,##0"/>
    <numFmt numFmtId="204" formatCode="###,##0.00;&quot;-&quot;##,##0.00"/>
  </numFmts>
  <fonts count="73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28"/>
      <name val="ＭＳ Ｐゴシック"/>
      <family val="3"/>
      <charset val="128"/>
    </font>
    <font>
      <sz val="36"/>
      <name val="ＭＳ Ｐゴシック"/>
      <family val="3"/>
      <charset val="128"/>
    </font>
    <font>
      <sz val="11"/>
      <name val="ＭＳ Ｐ明朝"/>
      <family val="1"/>
      <charset val="128"/>
    </font>
    <font>
      <vertAlign val="superscript"/>
      <sz val="11"/>
      <name val="ＭＳ Ｐ明朝"/>
      <family val="1"/>
      <charset val="128"/>
    </font>
    <font>
      <sz val="1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明朝"/>
      <family val="1"/>
      <charset val="128"/>
    </font>
    <font>
      <sz val="9"/>
      <name val="ＭＳ Ｐゴシック"/>
      <family val="3"/>
      <charset val="128"/>
    </font>
    <font>
      <b/>
      <sz val="18"/>
      <name val="ＭＳ Ｐ明朝"/>
      <family val="1"/>
      <charset val="128"/>
    </font>
    <font>
      <sz val="9"/>
      <name val="ＭＳ Ｐ明朝"/>
      <family val="1"/>
      <charset val="128"/>
    </font>
    <font>
      <sz val="10.5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ゴシック"/>
      <family val="3"/>
      <charset val="128"/>
    </font>
    <font>
      <b/>
      <strike/>
      <sz val="9"/>
      <color indexed="10"/>
      <name val="ＭＳ Ｐ明朝"/>
      <family val="1"/>
      <charset val="128"/>
    </font>
    <font>
      <sz val="7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9"/>
      <color indexed="8"/>
      <name val="ＭＳ 明朝"/>
      <family val="1"/>
      <charset val="128"/>
    </font>
    <font>
      <sz val="6"/>
      <color indexed="8"/>
      <name val="ＭＳ 明朝"/>
      <family val="1"/>
      <charset val="128"/>
    </font>
    <font>
      <b/>
      <sz val="14"/>
      <name val="ＭＳ 明朝"/>
      <family val="1"/>
      <charset val="128"/>
    </font>
    <font>
      <b/>
      <sz val="14"/>
      <color indexed="8"/>
      <name val="明朝"/>
      <family val="1"/>
      <charset val="128"/>
    </font>
    <font>
      <sz val="14"/>
      <name val="明朝"/>
      <family val="1"/>
      <charset val="128"/>
    </font>
    <font>
      <sz val="9"/>
      <name val="ＭＳ 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indexed="8"/>
      <name val="ＭＳ Ｐ明朝"/>
      <family val="1"/>
      <charset val="128"/>
    </font>
    <font>
      <sz val="11"/>
      <color indexed="8"/>
      <name val="ＭＳ 明朝"/>
      <family val="1"/>
      <charset val="128"/>
    </font>
    <font>
      <sz val="9"/>
      <name val="Times New Roman"/>
      <family val="1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8"/>
      <name val="ＭＳ Ｐ明朝"/>
      <family val="1"/>
      <charset val="128"/>
    </font>
    <font>
      <u/>
      <sz val="11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vertAlign val="superscript"/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color indexed="8"/>
      <name val="Times New Roman"/>
      <family val="1"/>
    </font>
    <font>
      <b/>
      <sz val="11"/>
      <color indexed="8"/>
      <name val="ＭＳ Ｐ明朝"/>
      <family val="1"/>
      <charset val="128"/>
    </font>
    <font>
      <sz val="24"/>
      <color indexed="9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3"/>
      </bottom>
      <diagonal/>
    </border>
    <border>
      <left/>
      <right style="thin">
        <color indexed="64"/>
      </right>
      <top/>
      <bottom style="dotted">
        <color indexed="63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5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7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72" fillId="0" borderId="0" applyFont="0" applyFill="0" applyBorder="0" applyAlignment="0" applyProtection="0"/>
    <xf numFmtId="38" fontId="72" fillId="0" borderId="0" applyFont="0" applyFill="0" applyBorder="0" applyAlignment="0" applyProtection="0"/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9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1" fillId="0" borderId="0">
      <alignment vertical="center"/>
    </xf>
    <xf numFmtId="0" fontId="72" fillId="0" borderId="0"/>
    <xf numFmtId="0" fontId="72" fillId="0" borderId="0"/>
    <xf numFmtId="0" fontId="11" fillId="0" borderId="0"/>
    <xf numFmtId="0" fontId="11" fillId="0" borderId="0"/>
    <xf numFmtId="0" fontId="12" fillId="0" borderId="0"/>
    <xf numFmtId="0" fontId="13" fillId="4" borderId="0" applyNumberFormat="0" applyBorder="0" applyAlignment="0" applyProtection="0">
      <alignment vertical="center"/>
    </xf>
  </cellStyleXfs>
  <cellXfs count="988">
    <xf numFmtId="0" fontId="0" fillId="0" borderId="0" xfId="0"/>
    <xf numFmtId="0" fontId="21" fillId="0" borderId="0" xfId="0" applyFont="1" applyAlignment="1">
      <alignment horizontal="center"/>
    </xf>
    <xf numFmtId="0" fontId="23" fillId="0" borderId="10" xfId="0" applyFont="1" applyBorder="1" applyAlignment="1">
      <alignment horizontal="center" vertical="center"/>
    </xf>
    <xf numFmtId="0" fontId="23" fillId="0" borderId="10" xfId="0" applyFont="1" applyFill="1" applyBorder="1" applyAlignment="1">
      <alignment horizontal="right"/>
    </xf>
    <xf numFmtId="176" fontId="23" fillId="0" borderId="0" xfId="0" applyNumberFormat="1" applyFont="1"/>
    <xf numFmtId="176" fontId="23" fillId="0" borderId="0" xfId="0" applyNumberFormat="1" applyFont="1" applyBorder="1"/>
    <xf numFmtId="0" fontId="23" fillId="0" borderId="11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0" fillId="0" borderId="0" xfId="0" applyAlignment="1"/>
    <xf numFmtId="0" fontId="23" fillId="0" borderId="14" xfId="0" applyFont="1" applyFill="1" applyBorder="1" applyAlignment="1">
      <alignment horizontal="right"/>
    </xf>
    <xf numFmtId="3" fontId="23" fillId="0" borderId="0" xfId="0" applyNumberFormat="1" applyFont="1" applyFill="1" applyBorder="1" applyAlignment="1"/>
    <xf numFmtId="38" fontId="23" fillId="0" borderId="0" xfId="36" applyFont="1" applyAlignment="1">
      <alignment horizontal="right"/>
    </xf>
    <xf numFmtId="0" fontId="23" fillId="0" borderId="15" xfId="0" applyFont="1" applyFill="1" applyBorder="1" applyAlignment="1">
      <alignment horizontal="right"/>
    </xf>
    <xf numFmtId="0" fontId="23" fillId="0" borderId="16" xfId="0" applyFont="1" applyFill="1" applyBorder="1" applyAlignment="1">
      <alignment horizontal="right"/>
    </xf>
    <xf numFmtId="0" fontId="23" fillId="0" borderId="0" xfId="0" applyFont="1"/>
    <xf numFmtId="3" fontId="23" fillId="0" borderId="0" xfId="0" applyNumberFormat="1" applyFont="1" applyBorder="1" applyAlignment="1">
      <alignment horizontal="right"/>
    </xf>
    <xf numFmtId="49" fontId="24" fillId="0" borderId="0" xfId="0" applyNumberFormat="1" applyFont="1" applyBorder="1" applyAlignment="1">
      <alignment horizontal="right"/>
    </xf>
    <xf numFmtId="3" fontId="23" fillId="0" borderId="0" xfId="0" applyNumberFormat="1" applyFont="1" applyBorder="1" applyAlignment="1"/>
    <xf numFmtId="177" fontId="0" fillId="0" borderId="0" xfId="0" applyNumberFormat="1"/>
    <xf numFmtId="0" fontId="0" fillId="0" borderId="10" xfId="0" applyBorder="1" applyAlignment="1">
      <alignment horizontal="center"/>
    </xf>
    <xf numFmtId="177" fontId="0" fillId="0" borderId="10" xfId="0" applyNumberFormat="1" applyBorder="1" applyAlignment="1">
      <alignment horizontal="center"/>
    </xf>
    <xf numFmtId="178" fontId="0" fillId="0" borderId="10" xfId="0" applyNumberFormat="1" applyBorder="1"/>
    <xf numFmtId="0" fontId="0" fillId="0" borderId="10" xfId="0" applyBorder="1"/>
    <xf numFmtId="177" fontId="0" fillId="0" borderId="10" xfId="0" applyNumberFormat="1" applyBorder="1"/>
    <xf numFmtId="178" fontId="26" fillId="0" borderId="0" xfId="47" quotePrefix="1" applyNumberFormat="1" applyFont="1" applyFill="1" applyBorder="1" applyAlignment="1">
      <alignment horizontal="right" vertical="top"/>
    </xf>
    <xf numFmtId="179" fontId="26" fillId="0" borderId="15" xfId="47" quotePrefix="1" applyNumberFormat="1" applyFont="1" applyFill="1" applyBorder="1" applyAlignment="1">
      <alignment horizontal="right" vertical="top"/>
    </xf>
    <xf numFmtId="179" fontId="26" fillId="0" borderId="0" xfId="47" quotePrefix="1" applyNumberFormat="1" applyFont="1" applyFill="1" applyBorder="1" applyAlignment="1">
      <alignment horizontal="right" vertical="top"/>
    </xf>
    <xf numFmtId="178" fontId="0" fillId="0" borderId="0" xfId="0" applyNumberFormat="1"/>
    <xf numFmtId="0" fontId="23" fillId="0" borderId="17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15" xfId="0" applyFont="1" applyBorder="1"/>
    <xf numFmtId="0" fontId="27" fillId="0" borderId="0" xfId="0" applyFont="1" applyAlignment="1">
      <alignment horizontal="right" vertical="top"/>
    </xf>
    <xf numFmtId="0" fontId="27" fillId="0" borderId="15" xfId="0" applyFont="1" applyBorder="1" applyAlignment="1">
      <alignment horizontal="right" vertical="top"/>
    </xf>
    <xf numFmtId="0" fontId="28" fillId="0" borderId="0" xfId="0" applyFont="1"/>
    <xf numFmtId="180" fontId="23" fillId="0" borderId="0" xfId="0" applyNumberFormat="1" applyFont="1" applyAlignment="1">
      <alignment horizontal="right"/>
    </xf>
    <xf numFmtId="181" fontId="23" fillId="0" borderId="15" xfId="0" applyNumberFormat="1" applyFont="1" applyBorder="1" applyAlignment="1">
      <alignment horizontal="right"/>
    </xf>
    <xf numFmtId="0" fontId="29" fillId="0" borderId="0" xfId="0" applyFont="1"/>
    <xf numFmtId="180" fontId="23" fillId="0" borderId="0" xfId="0" applyNumberFormat="1" applyFont="1"/>
    <xf numFmtId="180" fontId="23" fillId="0" borderId="15" xfId="0" applyNumberFormat="1" applyFont="1" applyBorder="1"/>
    <xf numFmtId="0" fontId="29" fillId="0" borderId="0" xfId="0" applyFont="1" applyAlignment="1">
      <alignment horizontal="center"/>
    </xf>
    <xf numFmtId="176" fontId="23" fillId="0" borderId="0" xfId="0" applyNumberFormat="1" applyFont="1" applyAlignment="1">
      <alignment horizontal="right"/>
    </xf>
    <xf numFmtId="0" fontId="23" fillId="0" borderId="21" xfId="0" applyFont="1" applyBorder="1"/>
    <xf numFmtId="0" fontId="23" fillId="0" borderId="22" xfId="0" applyFont="1" applyBorder="1"/>
    <xf numFmtId="176" fontId="23" fillId="0" borderId="21" xfId="0" applyNumberFormat="1" applyFont="1" applyBorder="1"/>
    <xf numFmtId="180" fontId="23" fillId="0" borderId="21" xfId="0" applyNumberFormat="1" applyFont="1" applyBorder="1"/>
    <xf numFmtId="180" fontId="23" fillId="0" borderId="22" xfId="0" applyNumberFormat="1" applyFont="1" applyBorder="1"/>
    <xf numFmtId="0" fontId="29" fillId="0" borderId="23" xfId="0" applyFont="1" applyBorder="1" applyAlignment="1">
      <alignment horizontal="center"/>
    </xf>
    <xf numFmtId="180" fontId="23" fillId="0" borderId="15" xfId="0" applyNumberFormat="1" applyFont="1" applyBorder="1" applyAlignment="1">
      <alignment horizontal="right"/>
    </xf>
    <xf numFmtId="180" fontId="23" fillId="0" borderId="21" xfId="0" applyNumberFormat="1" applyFont="1" applyBorder="1" applyAlignment="1">
      <alignment horizontal="right"/>
    </xf>
    <xf numFmtId="0" fontId="23" fillId="0" borderId="0" xfId="0" applyFont="1" applyBorder="1"/>
    <xf numFmtId="182" fontId="23" fillId="0" borderId="15" xfId="0" applyNumberFormat="1" applyFont="1" applyBorder="1"/>
    <xf numFmtId="0" fontId="0" fillId="0" borderId="21" xfId="0" applyBorder="1"/>
    <xf numFmtId="182" fontId="23" fillId="0" borderId="22" xfId="0" applyNumberFormat="1" applyFont="1" applyBorder="1"/>
    <xf numFmtId="182" fontId="23" fillId="0" borderId="0" xfId="0" applyNumberFormat="1" applyFont="1" applyBorder="1"/>
    <xf numFmtId="0" fontId="0" fillId="0" borderId="19" xfId="0" applyBorder="1"/>
    <xf numFmtId="0" fontId="0" fillId="0" borderId="24" xfId="0" applyBorder="1"/>
    <xf numFmtId="0" fontId="0" fillId="0" borderId="25" xfId="0" applyBorder="1"/>
    <xf numFmtId="0" fontId="0" fillId="0" borderId="0" xfId="0" applyBorder="1"/>
    <xf numFmtId="0" fontId="0" fillId="0" borderId="0" xfId="0" applyFill="1"/>
    <xf numFmtId="0" fontId="25" fillId="0" borderId="0" xfId="0" applyFont="1" applyFill="1" applyAlignment="1">
      <alignment horizontal="left"/>
    </xf>
    <xf numFmtId="0" fontId="0" fillId="0" borderId="0" xfId="0" applyFont="1" applyFill="1"/>
    <xf numFmtId="0" fontId="23" fillId="0" borderId="0" xfId="0" applyFont="1" applyFill="1"/>
    <xf numFmtId="0" fontId="23" fillId="0" borderId="17" xfId="0" applyFont="1" applyFill="1" applyBorder="1" applyAlignment="1">
      <alignment horizontal="center" vertical="center"/>
    </xf>
    <xf numFmtId="0" fontId="23" fillId="0" borderId="18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0" fontId="23" fillId="0" borderId="19" xfId="0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23" fillId="0" borderId="15" xfId="0" applyFont="1" applyFill="1" applyBorder="1"/>
    <xf numFmtId="0" fontId="27" fillId="0" borderId="0" xfId="0" applyFont="1" applyFill="1" applyAlignment="1">
      <alignment horizontal="right" vertical="top"/>
    </xf>
    <xf numFmtId="0" fontId="27" fillId="0" borderId="15" xfId="0" applyFont="1" applyFill="1" applyBorder="1" applyAlignment="1">
      <alignment horizontal="right" vertical="top"/>
    </xf>
    <xf numFmtId="0" fontId="28" fillId="0" borderId="0" xfId="0" applyFont="1" applyFill="1"/>
    <xf numFmtId="176" fontId="23" fillId="0" borderId="0" xfId="0" applyNumberFormat="1" applyFont="1" applyFill="1"/>
    <xf numFmtId="180" fontId="23" fillId="0" borderId="0" xfId="0" applyNumberFormat="1" applyFont="1" applyFill="1" applyAlignment="1">
      <alignment horizontal="right"/>
    </xf>
    <xf numFmtId="182" fontId="23" fillId="0" borderId="15" xfId="0" applyNumberFormat="1" applyFont="1" applyFill="1" applyBorder="1"/>
    <xf numFmtId="0" fontId="29" fillId="0" borderId="0" xfId="0" applyFont="1" applyFill="1"/>
    <xf numFmtId="180" fontId="23" fillId="0" borderId="0" xfId="0" applyNumberFormat="1" applyFont="1" applyFill="1"/>
    <xf numFmtId="0" fontId="29" fillId="0" borderId="0" xfId="0" applyFont="1" applyFill="1" applyAlignment="1">
      <alignment horizontal="center"/>
    </xf>
    <xf numFmtId="0" fontId="23" fillId="0" borderId="21" xfId="0" applyFont="1" applyFill="1" applyBorder="1"/>
    <xf numFmtId="0" fontId="23" fillId="0" borderId="22" xfId="0" applyFont="1" applyFill="1" applyBorder="1"/>
    <xf numFmtId="176" fontId="23" fillId="0" borderId="21" xfId="0" applyNumberFormat="1" applyFont="1" applyFill="1" applyBorder="1" applyAlignment="1">
      <alignment horizontal="right"/>
    </xf>
    <xf numFmtId="182" fontId="23" fillId="0" borderId="21" xfId="0" applyNumberFormat="1" applyFont="1" applyFill="1" applyBorder="1" applyAlignment="1"/>
    <xf numFmtId="176" fontId="23" fillId="0" borderId="21" xfId="0" applyNumberFormat="1" applyFont="1" applyFill="1" applyBorder="1"/>
    <xf numFmtId="182" fontId="23" fillId="0" borderId="22" xfId="0" applyNumberFormat="1" applyFont="1" applyFill="1" applyBorder="1"/>
    <xf numFmtId="176" fontId="23" fillId="0" borderId="0" xfId="0" applyNumberFormat="1" applyFont="1" applyFill="1" applyAlignment="1"/>
    <xf numFmtId="182" fontId="23" fillId="0" borderId="0" xfId="0" applyNumberFormat="1" applyFont="1" applyFill="1" applyAlignment="1"/>
    <xf numFmtId="182" fontId="23" fillId="0" borderId="15" xfId="0" applyNumberFormat="1" applyFont="1" applyFill="1" applyBorder="1" applyAlignment="1">
      <alignment horizontal="right"/>
    </xf>
    <xf numFmtId="182" fontId="23" fillId="0" borderId="0" xfId="0" applyNumberFormat="1" applyFont="1" applyFill="1" applyAlignment="1">
      <alignment horizontal="right"/>
    </xf>
    <xf numFmtId="182" fontId="23" fillId="0" borderId="0" xfId="0" applyNumberFormat="1" applyFont="1" applyFill="1"/>
    <xf numFmtId="182" fontId="23" fillId="0" borderId="21" xfId="0" applyNumberFormat="1" applyFont="1" applyFill="1" applyBorder="1"/>
    <xf numFmtId="0" fontId="23" fillId="0" borderId="0" xfId="0" applyFont="1" applyFill="1" applyBorder="1"/>
    <xf numFmtId="176" fontId="23" fillId="0" borderId="0" xfId="0" applyNumberFormat="1" applyFont="1" applyFill="1" applyBorder="1"/>
    <xf numFmtId="182" fontId="23" fillId="0" borderId="0" xfId="0" applyNumberFormat="1" applyFont="1" applyFill="1" applyBorder="1"/>
    <xf numFmtId="183" fontId="23" fillId="0" borderId="15" xfId="0" applyNumberFormat="1" applyFont="1" applyFill="1" applyBorder="1"/>
    <xf numFmtId="0" fontId="29" fillId="0" borderId="0" xfId="0" applyFont="1" applyFill="1" applyAlignment="1">
      <alignment horizontal="left"/>
    </xf>
    <xf numFmtId="183" fontId="23" fillId="0" borderId="22" xfId="0" applyNumberFormat="1" applyFont="1" applyFill="1" applyBorder="1"/>
    <xf numFmtId="183" fontId="23" fillId="0" borderId="15" xfId="0" applyNumberFormat="1" applyFont="1" applyFill="1" applyBorder="1" applyAlignment="1">
      <alignment horizontal="right"/>
    </xf>
    <xf numFmtId="183" fontId="23" fillId="0" borderId="22" xfId="0" applyNumberFormat="1" applyFont="1" applyFill="1" applyBorder="1" applyAlignment="1">
      <alignment horizontal="right"/>
    </xf>
    <xf numFmtId="0" fontId="23" fillId="0" borderId="0" xfId="0" applyNumberFormat="1" applyFont="1" applyFill="1" applyBorder="1"/>
    <xf numFmtId="182" fontId="23" fillId="0" borderId="0" xfId="0" applyNumberFormat="1" applyFont="1" applyFill="1" applyBorder="1" applyAlignment="1">
      <alignment horizontal="right"/>
    </xf>
    <xf numFmtId="0" fontId="23" fillId="0" borderId="21" xfId="0" applyNumberFormat="1" applyFont="1" applyFill="1" applyBorder="1" applyAlignment="1">
      <alignment horizontal="right"/>
    </xf>
    <xf numFmtId="0" fontId="23" fillId="0" borderId="0" xfId="0" applyNumberFormat="1" applyFont="1" applyFill="1" applyBorder="1" applyAlignment="1">
      <alignment horizontal="right"/>
    </xf>
    <xf numFmtId="0" fontId="23" fillId="0" borderId="19" xfId="0" applyFont="1" applyFill="1" applyBorder="1"/>
    <xf numFmtId="0" fontId="23" fillId="0" borderId="24" xfId="0" applyFont="1" applyFill="1" applyBorder="1"/>
    <xf numFmtId="184" fontId="23" fillId="0" borderId="19" xfId="0" applyNumberFormat="1" applyFont="1" applyFill="1" applyBorder="1"/>
    <xf numFmtId="0" fontId="0" fillId="0" borderId="0" xfId="0" applyFont="1" applyFill="1" applyBorder="1" applyAlignment="1">
      <alignment horizontal="center"/>
    </xf>
    <xf numFmtId="0" fontId="0" fillId="0" borderId="15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29" fillId="0" borderId="0" xfId="0" applyFont="1" applyFill="1" applyAlignment="1">
      <alignment horizontal="right" vertical="top"/>
    </xf>
    <xf numFmtId="0" fontId="23" fillId="0" borderId="0" xfId="0" applyFont="1" applyFill="1" applyBorder="1" applyAlignment="1">
      <alignment horizontal="right" vertical="center"/>
    </xf>
    <xf numFmtId="49" fontId="23" fillId="0" borderId="0" xfId="0" applyNumberFormat="1" applyFont="1" applyFill="1" applyBorder="1" applyAlignment="1">
      <alignment horizontal="right" vertical="center"/>
    </xf>
    <xf numFmtId="49" fontId="23" fillId="0" borderId="15" xfId="0" applyNumberFormat="1" applyFont="1" applyFill="1" applyBorder="1" applyAlignment="1">
      <alignment vertical="center"/>
    </xf>
    <xf numFmtId="38" fontId="23" fillId="0" borderId="0" xfId="36" applyFont="1" applyFill="1" applyAlignment="1">
      <alignment vertical="center"/>
    </xf>
    <xf numFmtId="0" fontId="23" fillId="0" borderId="0" xfId="0" applyFont="1" applyFill="1" applyAlignment="1">
      <alignment vertical="center"/>
    </xf>
    <xf numFmtId="185" fontId="23" fillId="0" borderId="0" xfId="0" applyNumberFormat="1" applyFont="1" applyFill="1" applyAlignment="1">
      <alignment horizontal="left" vertical="center"/>
    </xf>
    <xf numFmtId="0" fontId="23" fillId="0" borderId="0" xfId="0" applyFont="1" applyFill="1" applyAlignment="1">
      <alignment horizontal="right" vertical="center"/>
    </xf>
    <xf numFmtId="186" fontId="23" fillId="0" borderId="0" xfId="0" applyNumberFormat="1" applyFont="1" applyFill="1" applyAlignment="1">
      <alignment horizontal="left" vertical="center"/>
    </xf>
    <xf numFmtId="0" fontId="0" fillId="0" borderId="15" xfId="0" applyFill="1" applyBorder="1"/>
    <xf numFmtId="38" fontId="23" fillId="0" borderId="0" xfId="36" applyFont="1" applyFill="1" applyAlignment="1">
      <alignment horizontal="center" vertical="center"/>
    </xf>
    <xf numFmtId="0" fontId="23" fillId="0" borderId="0" xfId="0" applyFont="1" applyFill="1" applyAlignment="1">
      <alignment horizontal="left" vertical="center"/>
    </xf>
    <xf numFmtId="3" fontId="23" fillId="0" borderId="0" xfId="0" applyNumberFormat="1" applyFont="1" applyFill="1" applyAlignment="1">
      <alignment vertical="center"/>
    </xf>
    <xf numFmtId="49" fontId="23" fillId="0" borderId="24" xfId="0" applyNumberFormat="1" applyFont="1" applyFill="1" applyBorder="1"/>
    <xf numFmtId="49" fontId="0" fillId="0" borderId="0" xfId="0" applyNumberFormat="1" applyFill="1"/>
    <xf numFmtId="0" fontId="0" fillId="0" borderId="0" xfId="0" applyFill="1" applyAlignment="1">
      <alignment horizontal="center"/>
    </xf>
    <xf numFmtId="0" fontId="23" fillId="0" borderId="14" xfId="0" applyFont="1" applyFill="1" applyBorder="1"/>
    <xf numFmtId="38" fontId="23" fillId="0" borderId="0" xfId="36" applyFont="1" applyFill="1" applyAlignment="1">
      <alignment horizontal="right"/>
    </xf>
    <xf numFmtId="3" fontId="33" fillId="0" borderId="0" xfId="0" applyNumberFormat="1" applyFont="1" applyFill="1" applyBorder="1" applyAlignment="1">
      <alignment horizontal="right"/>
    </xf>
    <xf numFmtId="3" fontId="23" fillId="0" borderId="0" xfId="0" applyNumberFormat="1" applyFont="1" applyFill="1"/>
    <xf numFmtId="38" fontId="0" fillId="0" borderId="0" xfId="0" applyNumberFormat="1" applyFill="1"/>
    <xf numFmtId="0" fontId="23" fillId="0" borderId="15" xfId="0" applyFont="1" applyFill="1" applyBorder="1" applyAlignment="1">
      <alignment vertical="center"/>
    </xf>
    <xf numFmtId="38" fontId="23" fillId="0" borderId="0" xfId="36" applyFont="1" applyFill="1" applyAlignment="1">
      <alignment horizontal="right" vertical="center"/>
    </xf>
    <xf numFmtId="0" fontId="23" fillId="0" borderId="19" xfId="0" applyFont="1" applyFill="1" applyBorder="1" applyAlignment="1">
      <alignment vertical="center"/>
    </xf>
    <xf numFmtId="0" fontId="23" fillId="0" borderId="24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23" fillId="0" borderId="14" xfId="0" applyFont="1" applyFill="1" applyBorder="1" applyAlignment="1">
      <alignment vertical="center"/>
    </xf>
    <xf numFmtId="0" fontId="34" fillId="0" borderId="0" xfId="0" applyFont="1" applyFill="1" applyAlignment="1">
      <alignment horizontal="right" vertical="center"/>
    </xf>
    <xf numFmtId="38" fontId="33" fillId="0" borderId="0" xfId="36" applyFont="1" applyFill="1" applyAlignment="1">
      <alignment horizontal="right" vertical="center"/>
    </xf>
    <xf numFmtId="187" fontId="23" fillId="0" borderId="0" xfId="0" applyNumberFormat="1" applyFont="1" applyFill="1" applyAlignment="1">
      <alignment horizontal="right" vertical="center"/>
    </xf>
    <xf numFmtId="188" fontId="23" fillId="0" borderId="0" xfId="36" applyNumberFormat="1" applyFont="1" applyFill="1" applyAlignment="1">
      <alignment vertical="center"/>
    </xf>
    <xf numFmtId="0" fontId="31" fillId="0" borderId="0" xfId="0" applyFont="1" applyFill="1" applyBorder="1" applyAlignment="1">
      <alignment horizontal="right" vertical="top"/>
    </xf>
    <xf numFmtId="0" fontId="0" fillId="0" borderId="0" xfId="0" applyFill="1" applyBorder="1" applyAlignment="1"/>
    <xf numFmtId="0" fontId="23" fillId="0" borderId="15" xfId="0" applyFont="1" applyFill="1" applyBorder="1" applyAlignment="1">
      <alignment horizontal="center" vertical="center"/>
    </xf>
    <xf numFmtId="0" fontId="0" fillId="0" borderId="17" xfId="0" applyFont="1" applyFill="1" applyBorder="1"/>
    <xf numFmtId="0" fontId="0" fillId="0" borderId="14" xfId="0" applyFont="1" applyFill="1" applyBorder="1"/>
    <xf numFmtId="0" fontId="0" fillId="0" borderId="0" xfId="0" applyFont="1" applyFill="1" applyAlignment="1">
      <alignment horizontal="right" vertical="center"/>
    </xf>
    <xf numFmtId="0" fontId="29" fillId="0" borderId="0" xfId="0" applyFont="1" applyFill="1" applyAlignment="1">
      <alignment horizontal="right" vertical="center"/>
    </xf>
    <xf numFmtId="0" fontId="31" fillId="0" borderId="26" xfId="0" applyFont="1" applyFill="1" applyBorder="1" applyAlignment="1">
      <alignment horizontal="right" vertical="center"/>
    </xf>
    <xf numFmtId="0" fontId="31" fillId="0" borderId="14" xfId="0" applyFont="1" applyFill="1" applyBorder="1" applyAlignment="1">
      <alignment horizontal="right" vertical="center"/>
    </xf>
    <xf numFmtId="0" fontId="0" fillId="0" borderId="15" xfId="0" applyFont="1" applyFill="1" applyBorder="1" applyAlignment="1">
      <alignment horizontal="distributed" vertical="center"/>
    </xf>
    <xf numFmtId="184" fontId="0" fillId="0" borderId="23" xfId="0" applyNumberFormat="1" applyFont="1" applyFill="1" applyBorder="1" applyAlignment="1">
      <alignment vertical="center"/>
    </xf>
    <xf numFmtId="184" fontId="0" fillId="0" borderId="0" xfId="36" applyNumberFormat="1" applyFont="1" applyFill="1" applyBorder="1" applyAlignment="1">
      <alignment vertical="center"/>
    </xf>
    <xf numFmtId="0" fontId="23" fillId="0" borderId="15" xfId="0" applyFont="1" applyFill="1" applyBorder="1" applyAlignment="1">
      <alignment horizontal="distributed" vertical="center"/>
    </xf>
    <xf numFmtId="38" fontId="23" fillId="0" borderId="23" xfId="36" applyFont="1" applyFill="1" applyBorder="1" applyAlignment="1">
      <alignment horizontal="right" vertical="center"/>
    </xf>
    <xf numFmtId="184" fontId="23" fillId="0" borderId="23" xfId="36" applyNumberFormat="1" applyFont="1" applyFill="1" applyBorder="1" applyAlignment="1">
      <alignment vertical="center"/>
    </xf>
    <xf numFmtId="189" fontId="23" fillId="0" borderId="0" xfId="36" applyNumberFormat="1" applyFont="1" applyFill="1" applyAlignment="1">
      <alignment vertical="center"/>
    </xf>
    <xf numFmtId="184" fontId="0" fillId="0" borderId="23" xfId="36" applyNumberFormat="1" applyFont="1" applyFill="1" applyBorder="1" applyAlignment="1">
      <alignment vertical="center"/>
    </xf>
    <xf numFmtId="184" fontId="0" fillId="0" borderId="0" xfId="0" applyNumberFormat="1" applyFont="1" applyFill="1" applyAlignment="1">
      <alignment vertical="center"/>
    </xf>
    <xf numFmtId="38" fontId="0" fillId="0" borderId="0" xfId="36" applyFont="1" applyFill="1" applyAlignment="1">
      <alignment vertical="center"/>
    </xf>
    <xf numFmtId="0" fontId="23" fillId="0" borderId="16" xfId="0" applyFont="1" applyFill="1" applyBorder="1" applyAlignment="1">
      <alignment horizontal="distributed" vertical="center"/>
    </xf>
    <xf numFmtId="0" fontId="33" fillId="0" borderId="15" xfId="0" applyFont="1" applyFill="1" applyBorder="1" applyAlignment="1">
      <alignment horizontal="distributed" vertical="center"/>
    </xf>
    <xf numFmtId="0" fontId="0" fillId="0" borderId="25" xfId="0" applyFill="1" applyBorder="1"/>
    <xf numFmtId="0" fontId="0" fillId="0" borderId="19" xfId="0" applyFill="1" applyBorder="1"/>
    <xf numFmtId="0" fontId="0" fillId="0" borderId="24" xfId="0" applyFill="1" applyBorder="1"/>
    <xf numFmtId="0" fontId="0" fillId="0" borderId="17" xfId="0" applyFill="1" applyBorder="1"/>
    <xf numFmtId="0" fontId="33" fillId="0" borderId="0" xfId="0" applyFont="1" applyFill="1"/>
    <xf numFmtId="0" fontId="29" fillId="0" borderId="0" xfId="0" applyFont="1" applyFill="1" applyAlignment="1">
      <alignment horizontal="right"/>
    </xf>
    <xf numFmtId="0" fontId="0" fillId="0" borderId="18" xfId="0" applyFont="1" applyFill="1" applyBorder="1"/>
    <xf numFmtId="184" fontId="37" fillId="0" borderId="0" xfId="0" applyNumberFormat="1" applyFont="1" applyFill="1"/>
    <xf numFmtId="0" fontId="23" fillId="0" borderId="16" xfId="0" applyFont="1" applyFill="1" applyBorder="1"/>
    <xf numFmtId="0" fontId="33" fillId="0" borderId="15" xfId="0" applyFont="1" applyFill="1" applyBorder="1" applyAlignment="1">
      <alignment horizontal="distributed" vertical="center" shrinkToFit="1"/>
    </xf>
    <xf numFmtId="0" fontId="0" fillId="0" borderId="15" xfId="0" applyFont="1" applyFill="1" applyBorder="1" applyAlignment="1">
      <alignment horizontal="distributed" vertical="center" shrinkToFit="1"/>
    </xf>
    <xf numFmtId="184" fontId="0" fillId="0" borderId="0" xfId="36" applyNumberFormat="1" applyFont="1" applyFill="1" applyAlignment="1">
      <alignment vertical="center"/>
    </xf>
    <xf numFmtId="0" fontId="23" fillId="0" borderId="15" xfId="0" applyFont="1" applyFill="1" applyBorder="1" applyAlignment="1">
      <alignment horizontal="distributed" vertical="center" shrinkToFit="1"/>
    </xf>
    <xf numFmtId="0" fontId="0" fillId="0" borderId="16" xfId="0" applyFont="1" applyFill="1" applyBorder="1" applyAlignment="1">
      <alignment horizontal="distributed" vertical="center"/>
    </xf>
    <xf numFmtId="184" fontId="0" fillId="0" borderId="0" xfId="0" applyNumberFormat="1" applyFont="1" applyFill="1" applyBorder="1" applyAlignment="1">
      <alignment vertical="center"/>
    </xf>
    <xf numFmtId="0" fontId="0" fillId="0" borderId="0" xfId="0" applyFill="1" applyBorder="1"/>
    <xf numFmtId="38" fontId="23" fillId="0" borderId="0" xfId="36" applyFont="1" applyFill="1" applyBorder="1"/>
    <xf numFmtId="184" fontId="23" fillId="0" borderId="19" xfId="0" applyNumberFormat="1" applyFont="1" applyFill="1" applyBorder="1" applyAlignment="1">
      <alignment vertical="center"/>
    </xf>
    <xf numFmtId="0" fontId="23" fillId="0" borderId="20" xfId="0" applyFont="1" applyFill="1" applyBorder="1"/>
    <xf numFmtId="0" fontId="23" fillId="0" borderId="13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0" xfId="0" applyBorder="1" applyAlignment="1">
      <alignment horizontal="center"/>
    </xf>
    <xf numFmtId="38" fontId="0" fillId="0" borderId="0" xfId="36" applyFont="1"/>
    <xf numFmtId="38" fontId="0" fillId="0" borderId="16" xfId="36" applyFont="1" applyBorder="1" applyAlignment="1">
      <alignment horizontal="center"/>
    </xf>
    <xf numFmtId="0" fontId="38" fillId="0" borderId="0" xfId="0" applyFont="1" applyAlignment="1">
      <alignment vertical="center"/>
    </xf>
    <xf numFmtId="38" fontId="23" fillId="0" borderId="16" xfId="36" applyFont="1" applyBorder="1" applyAlignment="1">
      <alignment horizontal="center"/>
    </xf>
    <xf numFmtId="38" fontId="23" fillId="0" borderId="0" xfId="36" applyFont="1"/>
    <xf numFmtId="0" fontId="0" fillId="0" borderId="20" xfId="0" applyBorder="1" applyAlignment="1">
      <alignment horizontal="center"/>
    </xf>
    <xf numFmtId="0" fontId="33" fillId="0" borderId="19" xfId="0" applyFont="1" applyBorder="1" applyAlignment="1">
      <alignment horizontal="right"/>
    </xf>
    <xf numFmtId="0" fontId="38" fillId="0" borderId="0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31" fillId="0" borderId="17" xfId="0" applyFont="1" applyBorder="1" applyAlignment="1">
      <alignment horizontal="right" vertical="top"/>
    </xf>
    <xf numFmtId="0" fontId="31" fillId="0" borderId="15" xfId="0" applyFont="1" applyBorder="1" applyAlignment="1">
      <alignment vertical="center"/>
    </xf>
    <xf numFmtId="0" fontId="40" fillId="0" borderId="15" xfId="0" applyFont="1" applyBorder="1" applyAlignment="1">
      <alignment horizontal="distributed" vertical="center"/>
    </xf>
    <xf numFmtId="0" fontId="41" fillId="0" borderId="0" xfId="0" applyFont="1" applyFill="1" applyBorder="1" applyAlignment="1">
      <alignment horizontal="distributed" vertical="center" indent="1"/>
    </xf>
    <xf numFmtId="190" fontId="41" fillId="0" borderId="0" xfId="0" applyNumberFormat="1" applyFont="1" applyFill="1" applyBorder="1" applyAlignment="1">
      <alignment horizontal="distributed" vertical="center" indent="1"/>
    </xf>
    <xf numFmtId="0" fontId="40" fillId="0" borderId="16" xfId="0" applyFont="1" applyFill="1" applyBorder="1" applyAlignment="1">
      <alignment horizontal="distributed" vertical="center"/>
    </xf>
    <xf numFmtId="191" fontId="0" fillId="0" borderId="0" xfId="0" applyNumberFormat="1" applyAlignment="1">
      <alignment vertical="center"/>
    </xf>
    <xf numFmtId="0" fontId="27" fillId="0" borderId="15" xfId="0" applyFont="1" applyBorder="1" applyAlignment="1">
      <alignment horizontal="distributed" vertical="center"/>
    </xf>
    <xf numFmtId="191" fontId="27" fillId="0" borderId="0" xfId="0" applyNumberFormat="1" applyFont="1" applyFill="1" applyAlignment="1">
      <alignment horizontal="distributed" vertical="center" indent="1"/>
    </xf>
    <xf numFmtId="190" fontId="42" fillId="0" borderId="23" xfId="0" applyNumberFormat="1" applyFont="1" applyFill="1" applyBorder="1" applyAlignment="1">
      <alignment horizontal="distributed" vertical="center" indent="1"/>
    </xf>
    <xf numFmtId="190" fontId="42" fillId="0" borderId="0" xfId="0" applyNumberFormat="1" applyFont="1" applyFill="1" applyAlignment="1">
      <alignment horizontal="distributed" vertical="center" indent="1"/>
    </xf>
    <xf numFmtId="191" fontId="0" fillId="0" borderId="0" xfId="0" applyNumberFormat="1"/>
    <xf numFmtId="0" fontId="33" fillId="0" borderId="15" xfId="0" applyFont="1" applyBorder="1" applyAlignment="1">
      <alignment horizontal="distributed" vertical="center"/>
    </xf>
    <xf numFmtId="0" fontId="33" fillId="0" borderId="16" xfId="0" applyFont="1" applyFill="1" applyBorder="1" applyAlignment="1">
      <alignment horizontal="distributed" vertical="center"/>
    </xf>
    <xf numFmtId="191" fontId="33" fillId="0" borderId="0" xfId="0" applyNumberFormat="1" applyFont="1" applyFill="1" applyAlignment="1">
      <alignment horizontal="distributed" vertical="center" indent="1"/>
    </xf>
    <xf numFmtId="0" fontId="40" fillId="0" borderId="15" xfId="0" applyFont="1" applyFill="1" applyBorder="1" applyAlignment="1">
      <alignment horizontal="distributed" vertical="center"/>
    </xf>
    <xf numFmtId="191" fontId="33" fillId="0" borderId="0" xfId="0" applyNumberFormat="1" applyFont="1" applyFill="1" applyAlignment="1">
      <alignment horizontal="left" vertical="center" indent="2"/>
    </xf>
    <xf numFmtId="191" fontId="33" fillId="0" borderId="0" xfId="0" applyNumberFormat="1" applyFont="1" applyFill="1" applyAlignment="1">
      <alignment horizontal="center" vertical="center"/>
    </xf>
    <xf numFmtId="0" fontId="33" fillId="0" borderId="24" xfId="0" applyFont="1" applyBorder="1" applyAlignment="1">
      <alignment vertical="center"/>
    </xf>
    <xf numFmtId="0" fontId="27" fillId="0" borderId="19" xfId="0" applyFont="1" applyFill="1" applyBorder="1" applyAlignment="1">
      <alignment horizontal="distributed" vertical="center" indent="1"/>
    </xf>
    <xf numFmtId="0" fontId="33" fillId="0" borderId="17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23" fillId="0" borderId="14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9" fillId="0" borderId="0" xfId="0" applyFont="1" applyAlignment="1">
      <alignment horizontal="right" vertical="center"/>
    </xf>
    <xf numFmtId="0" fontId="34" fillId="0" borderId="0" xfId="0" applyFont="1" applyAlignment="1">
      <alignment horizontal="right" vertical="center"/>
    </xf>
    <xf numFmtId="0" fontId="23" fillId="0" borderId="15" xfId="0" applyFont="1" applyBorder="1" applyAlignment="1">
      <alignment vertical="center"/>
    </xf>
    <xf numFmtId="38" fontId="23" fillId="0" borderId="0" xfId="35" applyFont="1" applyAlignment="1">
      <alignment horizontal="center" vertical="center"/>
    </xf>
    <xf numFmtId="38" fontId="23" fillId="0" borderId="0" xfId="35" applyFont="1" applyAlignment="1">
      <alignment vertical="center"/>
    </xf>
    <xf numFmtId="0" fontId="0" fillId="0" borderId="19" xfId="0" applyBorder="1" applyAlignment="1">
      <alignment vertical="center"/>
    </xf>
    <xf numFmtId="0" fontId="0" fillId="0" borderId="24" xfId="0" applyBorder="1" applyAlignment="1">
      <alignment vertical="center"/>
    </xf>
    <xf numFmtId="38" fontId="0" fillId="0" borderId="19" xfId="35" applyFont="1" applyBorder="1" applyAlignment="1">
      <alignment vertical="center"/>
    </xf>
    <xf numFmtId="0" fontId="29" fillId="0" borderId="0" xfId="0" applyFont="1" applyAlignment="1">
      <alignment horizontal="left" vertical="top"/>
    </xf>
    <xf numFmtId="0" fontId="0" fillId="0" borderId="17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38" fontId="0" fillId="0" borderId="0" xfId="35" applyFont="1" applyAlignment="1">
      <alignment vertical="center"/>
    </xf>
    <xf numFmtId="0" fontId="23" fillId="0" borderId="0" xfId="0" applyFont="1" applyBorder="1" applyAlignment="1">
      <alignment horizontal="right" vertical="center"/>
    </xf>
    <xf numFmtId="0" fontId="23" fillId="0" borderId="0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38" fontId="23" fillId="0" borderId="0" xfId="35" applyFont="1" applyFill="1" applyBorder="1" applyAlignment="1">
      <alignment vertical="center"/>
    </xf>
    <xf numFmtId="38" fontId="0" fillId="0" borderId="0" xfId="0" applyNumberFormat="1"/>
    <xf numFmtId="0" fontId="23" fillId="0" borderId="15" xfId="0" applyFont="1" applyBorder="1" applyAlignment="1">
      <alignment horizontal="center" vertical="center"/>
    </xf>
    <xf numFmtId="0" fontId="23" fillId="0" borderId="25" xfId="0" applyFont="1" applyBorder="1" applyAlignment="1">
      <alignment vertical="center"/>
    </xf>
    <xf numFmtId="0" fontId="23" fillId="0" borderId="19" xfId="0" applyFont="1" applyBorder="1" applyAlignment="1">
      <alignment vertical="center"/>
    </xf>
    <xf numFmtId="0" fontId="11" fillId="0" borderId="0" xfId="48" applyFont="1" applyFill="1"/>
    <xf numFmtId="0" fontId="11" fillId="0" borderId="0" xfId="48" applyFont="1"/>
    <xf numFmtId="49" fontId="43" fillId="0" borderId="0" xfId="46" applyNumberFormat="1" applyFont="1" applyAlignment="1">
      <alignment vertical="top"/>
    </xf>
    <xf numFmtId="49" fontId="44" fillId="0" borderId="0" xfId="46" applyNumberFormat="1" applyFont="1" applyAlignment="1">
      <alignment horizontal="center" vertical="center"/>
    </xf>
    <xf numFmtId="49" fontId="44" fillId="0" borderId="0" xfId="46" applyNumberFormat="1" applyFont="1" applyAlignment="1">
      <alignment vertical="top"/>
    </xf>
    <xf numFmtId="49" fontId="44" fillId="0" borderId="0" xfId="46" applyNumberFormat="1" applyFont="1" applyAlignment="1">
      <alignment vertical="center"/>
    </xf>
    <xf numFmtId="49" fontId="43" fillId="0" borderId="0" xfId="46" applyNumberFormat="1" applyFont="1" applyBorder="1" applyAlignment="1">
      <alignment vertical="top"/>
    </xf>
    <xf numFmtId="49" fontId="43" fillId="0" borderId="0" xfId="46" applyNumberFormat="1" applyFont="1" applyFill="1" applyBorder="1" applyAlignment="1">
      <alignment vertical="top"/>
    </xf>
    <xf numFmtId="49" fontId="43" fillId="0" borderId="0" xfId="46" applyNumberFormat="1" applyFont="1" applyFill="1" applyAlignment="1">
      <alignment vertical="top"/>
    </xf>
    <xf numFmtId="0" fontId="45" fillId="0" borderId="0" xfId="50" applyNumberFormat="1" applyFont="1" applyFill="1"/>
    <xf numFmtId="193" fontId="46" fillId="0" borderId="0" xfId="46" applyNumberFormat="1" applyFont="1" applyFill="1" applyAlignment="1">
      <alignment vertical="top"/>
    </xf>
    <xf numFmtId="193" fontId="47" fillId="0" borderId="0" xfId="50" applyNumberFormat="1" applyFont="1" applyFill="1" applyAlignment="1"/>
    <xf numFmtId="194" fontId="47" fillId="0" borderId="0" xfId="50" applyNumberFormat="1" applyFont="1" applyFill="1" applyAlignment="1"/>
    <xf numFmtId="195" fontId="47" fillId="0" borderId="0" xfId="50" applyNumberFormat="1" applyFont="1" applyFill="1" applyAlignment="1"/>
    <xf numFmtId="196" fontId="12" fillId="0" borderId="0" xfId="50" applyNumberFormat="1" applyFill="1" applyAlignment="1">
      <alignment horizontal="right"/>
    </xf>
    <xf numFmtId="49" fontId="44" fillId="0" borderId="0" xfId="46" applyNumberFormat="1" applyFont="1" applyFill="1" applyBorder="1" applyAlignment="1">
      <alignment horizontal="center" vertical="center"/>
    </xf>
    <xf numFmtId="193" fontId="38" fillId="0" borderId="10" xfId="46" applyNumberFormat="1" applyFont="1" applyFill="1" applyBorder="1" applyAlignment="1">
      <alignment horizontal="center" vertical="center"/>
    </xf>
    <xf numFmtId="194" fontId="23" fillId="0" borderId="10" xfId="50" applyNumberFormat="1" applyFont="1" applyFill="1" applyBorder="1" applyAlignment="1">
      <alignment horizontal="center" vertical="center"/>
    </xf>
    <xf numFmtId="195" fontId="23" fillId="0" borderId="10" xfId="50" applyNumberFormat="1" applyFont="1" applyFill="1" applyBorder="1" applyAlignment="1">
      <alignment horizontal="center" vertical="center"/>
    </xf>
    <xf numFmtId="49" fontId="44" fillId="0" borderId="0" xfId="46" applyNumberFormat="1" applyFont="1" applyFill="1" applyBorder="1" applyAlignment="1">
      <alignment vertical="top"/>
    </xf>
    <xf numFmtId="49" fontId="38" fillId="0" borderId="0" xfId="46" applyNumberFormat="1" applyFont="1" applyFill="1" applyBorder="1" applyAlignment="1">
      <alignment vertical="top"/>
    </xf>
    <xf numFmtId="49" fontId="38" fillId="0" borderId="17" xfId="46" applyNumberFormat="1" applyFont="1" applyFill="1" applyBorder="1" applyAlignment="1">
      <alignment vertical="top"/>
    </xf>
    <xf numFmtId="193" fontId="29" fillId="0" borderId="17" xfId="50" applyNumberFormat="1" applyFont="1" applyFill="1" applyBorder="1" applyAlignment="1">
      <alignment horizontal="right" vertical="center"/>
    </xf>
    <xf numFmtId="193" fontId="29" fillId="0" borderId="0" xfId="50" applyNumberFormat="1" applyFont="1" applyFill="1" applyBorder="1" applyAlignment="1">
      <alignment horizontal="right" vertical="center"/>
    </xf>
    <xf numFmtId="194" fontId="29" fillId="0" borderId="0" xfId="50" applyNumberFormat="1" applyFont="1" applyFill="1" applyBorder="1" applyAlignment="1">
      <alignment horizontal="right" vertical="center"/>
    </xf>
    <xf numFmtId="195" fontId="29" fillId="0" borderId="0" xfId="50" applyNumberFormat="1" applyFont="1" applyFill="1" applyBorder="1" applyAlignment="1">
      <alignment horizontal="right" vertical="center"/>
    </xf>
    <xf numFmtId="196" fontId="48" fillId="0" borderId="0" xfId="48" applyNumberFormat="1" applyFont="1" applyFill="1" applyBorder="1" applyAlignment="1">
      <alignment horizontal="right" vertical="center"/>
    </xf>
    <xf numFmtId="49" fontId="49" fillId="0" borderId="0" xfId="46" applyNumberFormat="1" applyFont="1" applyBorder="1" applyAlignment="1">
      <alignment horizontal="right" vertical="center"/>
    </xf>
    <xf numFmtId="49" fontId="44" fillId="0" borderId="0" xfId="46" applyNumberFormat="1" applyFont="1" applyFill="1" applyBorder="1" applyAlignment="1">
      <alignment vertical="center"/>
    </xf>
    <xf numFmtId="49" fontId="23" fillId="0" borderId="0" xfId="48" applyNumberFormat="1" applyFont="1" applyFill="1" applyAlignment="1">
      <alignment horizontal="left" vertical="center"/>
    </xf>
    <xf numFmtId="49" fontId="1" fillId="0" borderId="0" xfId="46" applyNumberFormat="1" applyFont="1" applyFill="1" applyBorder="1" applyAlignment="1">
      <alignment vertical="center"/>
    </xf>
    <xf numFmtId="194" fontId="1" fillId="0" borderId="0" xfId="46" quotePrefix="1" applyNumberFormat="1" applyFont="1" applyFill="1" applyBorder="1" applyAlignment="1">
      <alignment horizontal="right" vertical="top"/>
    </xf>
    <xf numFmtId="188" fontId="0" fillId="0" borderId="0" xfId="35" quotePrefix="1" applyNumberFormat="1" applyFont="1" applyFill="1" applyBorder="1" applyAlignment="1">
      <alignment horizontal="right" vertical="top"/>
    </xf>
    <xf numFmtId="183" fontId="0" fillId="0" borderId="0" xfId="50" quotePrefix="1" applyNumberFormat="1" applyFont="1" applyFill="1" applyBorder="1" applyAlignment="1">
      <alignment horizontal="right" vertical="top"/>
    </xf>
    <xf numFmtId="196" fontId="0" fillId="0" borderId="0" xfId="0" quotePrefix="1" applyNumberFormat="1" applyFont="1" applyFill="1" applyBorder="1" applyAlignment="1">
      <alignment horizontal="right" vertical="top"/>
    </xf>
    <xf numFmtId="197" fontId="1" fillId="0" borderId="0" xfId="46" applyNumberFormat="1" applyFont="1" applyFill="1" applyBorder="1" applyAlignment="1">
      <alignment horizontal="right" vertical="top"/>
    </xf>
    <xf numFmtId="49" fontId="38" fillId="0" borderId="0" xfId="46" applyNumberFormat="1" applyFont="1" applyFill="1" applyBorder="1" applyAlignment="1">
      <alignment vertical="center"/>
    </xf>
    <xf numFmtId="196" fontId="0" fillId="0" borderId="0" xfId="50" quotePrefix="1" applyNumberFormat="1" applyFont="1" applyFill="1" applyBorder="1" applyAlignment="1">
      <alignment horizontal="right" vertical="top"/>
    </xf>
    <xf numFmtId="38" fontId="1" fillId="0" borderId="0" xfId="35" applyFont="1" applyBorder="1" applyAlignment="1">
      <alignment horizontal="right" vertical="top"/>
    </xf>
    <xf numFmtId="49" fontId="38" fillId="0" borderId="0" xfId="46" applyNumberFormat="1" applyFont="1" applyFill="1" applyBorder="1" applyAlignment="1">
      <alignment horizontal="left" vertical="top"/>
    </xf>
    <xf numFmtId="49" fontId="23" fillId="0" borderId="0" xfId="48" applyNumberFormat="1" applyFont="1" applyFill="1" applyBorder="1" applyAlignment="1">
      <alignment horizontal="distributed"/>
    </xf>
    <xf numFmtId="188" fontId="43" fillId="0" borderId="0" xfId="35" applyNumberFormat="1" applyFont="1" applyAlignment="1">
      <alignment vertical="top"/>
    </xf>
    <xf numFmtId="183" fontId="43" fillId="0" borderId="0" xfId="46" applyNumberFormat="1" applyFont="1" applyAlignment="1">
      <alignment vertical="top"/>
    </xf>
    <xf numFmtId="49" fontId="43" fillId="0" borderId="0" xfId="46" applyNumberFormat="1" applyFont="1" applyAlignment="1">
      <alignment horizontal="center" vertical="top"/>
    </xf>
    <xf numFmtId="49" fontId="38" fillId="0" borderId="0" xfId="46" applyNumberFormat="1" applyFont="1" applyFill="1" applyAlignment="1">
      <alignment vertical="top"/>
    </xf>
    <xf numFmtId="49" fontId="38" fillId="0" borderId="0" xfId="46" applyNumberFormat="1" applyFont="1" applyFill="1" applyBorder="1" applyAlignment="1">
      <alignment horizontal="right" vertical="center"/>
    </xf>
    <xf numFmtId="49" fontId="23" fillId="0" borderId="0" xfId="48" applyNumberFormat="1" applyFont="1" applyFill="1" applyBorder="1" applyAlignment="1">
      <alignment horizontal="distributed" vertical="center"/>
    </xf>
    <xf numFmtId="193" fontId="23" fillId="0" borderId="0" xfId="50" quotePrefix="1" applyNumberFormat="1" applyFont="1" applyFill="1" applyBorder="1" applyAlignment="1">
      <alignment horizontal="right" vertical="center"/>
    </xf>
    <xf numFmtId="194" fontId="38" fillId="0" borderId="0" xfId="46" quotePrefix="1" applyNumberFormat="1" applyFont="1" applyFill="1" applyBorder="1" applyAlignment="1">
      <alignment horizontal="right" vertical="center"/>
    </xf>
    <xf numFmtId="188" fontId="23" fillId="0" borderId="0" xfId="35" quotePrefix="1" applyNumberFormat="1" applyFont="1" applyFill="1" applyBorder="1" applyAlignment="1">
      <alignment horizontal="right" vertical="top"/>
    </xf>
    <xf numFmtId="183" fontId="23" fillId="0" borderId="0" xfId="50" quotePrefix="1" applyNumberFormat="1" applyFont="1" applyFill="1" applyBorder="1" applyAlignment="1">
      <alignment horizontal="right" vertical="top"/>
    </xf>
    <xf numFmtId="196" fontId="23" fillId="0" borderId="0" xfId="50" quotePrefix="1" applyNumberFormat="1" applyFont="1" applyFill="1" applyBorder="1" applyAlignment="1">
      <alignment horizontal="right" vertical="top"/>
    </xf>
    <xf numFmtId="49" fontId="38" fillId="0" borderId="0" xfId="46" applyNumberFormat="1" applyFont="1" applyBorder="1" applyAlignment="1">
      <alignment horizontal="right" vertical="top"/>
    </xf>
    <xf numFmtId="194" fontId="38" fillId="0" borderId="0" xfId="46" quotePrefix="1" applyNumberFormat="1" applyFont="1" applyFill="1" applyBorder="1" applyAlignment="1">
      <alignment horizontal="right" vertical="top"/>
    </xf>
    <xf numFmtId="197" fontId="38" fillId="0" borderId="0" xfId="46" applyNumberFormat="1" applyFont="1" applyFill="1" applyBorder="1" applyAlignment="1">
      <alignment horizontal="right" vertical="top"/>
    </xf>
    <xf numFmtId="188" fontId="23" fillId="0" borderId="0" xfId="35" applyNumberFormat="1" applyFont="1" applyFill="1" applyBorder="1" applyAlignment="1">
      <alignment horizontal="right" vertical="top"/>
    </xf>
    <xf numFmtId="183" fontId="23" fillId="0" borderId="0" xfId="50" applyNumberFormat="1" applyFont="1" applyFill="1" applyBorder="1" applyAlignment="1">
      <alignment horizontal="right" vertical="top"/>
    </xf>
    <xf numFmtId="49" fontId="1" fillId="0" borderId="0" xfId="46" applyNumberFormat="1" applyFont="1" applyFill="1" applyBorder="1" applyAlignment="1">
      <alignment horizontal="right" vertical="center"/>
    </xf>
    <xf numFmtId="49" fontId="0" fillId="0" borderId="0" xfId="48" applyNumberFormat="1" applyFont="1" applyFill="1" applyBorder="1" applyAlignment="1">
      <alignment horizontal="distributed" vertical="center"/>
    </xf>
    <xf numFmtId="49" fontId="1" fillId="0" borderId="0" xfId="46" applyNumberFormat="1" applyFont="1" applyFill="1" applyBorder="1" applyAlignment="1">
      <alignment vertical="top"/>
    </xf>
    <xf numFmtId="193" fontId="0" fillId="0" borderId="0" xfId="50" quotePrefix="1" applyNumberFormat="1" applyFont="1" applyFill="1" applyBorder="1" applyAlignment="1">
      <alignment horizontal="right" vertical="center"/>
    </xf>
    <xf numFmtId="194" fontId="1" fillId="0" borderId="0" xfId="46" quotePrefix="1" applyNumberFormat="1" applyFont="1" applyFill="1" applyBorder="1" applyAlignment="1">
      <alignment horizontal="right" vertical="center"/>
    </xf>
    <xf numFmtId="188" fontId="38" fillId="0" borderId="0" xfId="35" applyNumberFormat="1" applyFont="1" applyFill="1" applyBorder="1" applyAlignment="1">
      <alignment horizontal="right" vertical="top"/>
    </xf>
    <xf numFmtId="183" fontId="38" fillId="0" borderId="0" xfId="46" applyNumberFormat="1" applyFont="1" applyFill="1" applyBorder="1" applyAlignment="1">
      <alignment horizontal="right" vertical="top"/>
    </xf>
    <xf numFmtId="196" fontId="38" fillId="0" borderId="0" xfId="46" quotePrefix="1" applyNumberFormat="1" applyFont="1" applyFill="1" applyBorder="1" applyAlignment="1">
      <alignment horizontal="right" vertical="top"/>
    </xf>
    <xf numFmtId="188" fontId="38" fillId="0" borderId="0" xfId="35" quotePrefix="1" applyNumberFormat="1" applyFont="1" applyFill="1" applyBorder="1" applyAlignment="1">
      <alignment horizontal="right" vertical="top"/>
    </xf>
    <xf numFmtId="183" fontId="38" fillId="0" borderId="0" xfId="46" quotePrefix="1" applyNumberFormat="1" applyFont="1" applyFill="1" applyBorder="1" applyAlignment="1">
      <alignment horizontal="right" vertical="top"/>
    </xf>
    <xf numFmtId="193" fontId="38" fillId="0" borderId="0" xfId="46" quotePrefix="1" applyNumberFormat="1" applyFont="1" applyFill="1" applyBorder="1" applyAlignment="1">
      <alignment horizontal="right" vertical="center"/>
    </xf>
    <xf numFmtId="49" fontId="31" fillId="0" borderId="0" xfId="48" applyNumberFormat="1" applyFont="1" applyFill="1" applyBorder="1" applyAlignment="1">
      <alignment horizontal="distributed" vertical="center"/>
    </xf>
    <xf numFmtId="49" fontId="38" fillId="0" borderId="27" xfId="46" applyNumberFormat="1" applyFont="1" applyFill="1" applyBorder="1" applyAlignment="1">
      <alignment vertical="top"/>
    </xf>
    <xf numFmtId="49" fontId="38" fillId="0" borderId="27" xfId="46" applyNumberFormat="1" applyFont="1" applyFill="1" applyBorder="1" applyAlignment="1">
      <alignment horizontal="left" vertical="top"/>
    </xf>
    <xf numFmtId="49" fontId="23" fillId="0" borderId="27" xfId="48" applyNumberFormat="1" applyFont="1" applyFill="1" applyBorder="1" applyAlignment="1">
      <alignment horizontal="distributed"/>
    </xf>
    <xf numFmtId="193" fontId="38" fillId="0" borderId="27" xfId="46" quotePrefix="1" applyNumberFormat="1" applyFont="1" applyFill="1" applyBorder="1" applyAlignment="1">
      <alignment horizontal="right"/>
    </xf>
    <xf numFmtId="194" fontId="38" fillId="0" borderId="27" xfId="46" quotePrefix="1" applyNumberFormat="1" applyFont="1" applyFill="1" applyBorder="1" applyAlignment="1">
      <alignment horizontal="right" vertical="top"/>
    </xf>
    <xf numFmtId="194" fontId="38" fillId="0" borderId="27" xfId="46" quotePrefix="1" applyNumberFormat="1" applyFont="1" applyFill="1" applyBorder="1" applyAlignment="1">
      <alignment horizontal="right"/>
    </xf>
    <xf numFmtId="195" fontId="38" fillId="0" borderId="27" xfId="46" quotePrefix="1" applyNumberFormat="1" applyFont="1" applyFill="1" applyBorder="1" applyAlignment="1">
      <alignment horizontal="right"/>
    </xf>
    <xf numFmtId="196" fontId="38" fillId="0" borderId="27" xfId="46" quotePrefix="1" applyNumberFormat="1" applyFont="1" applyFill="1" applyBorder="1" applyAlignment="1">
      <alignment horizontal="right"/>
    </xf>
    <xf numFmtId="49" fontId="38" fillId="0" borderId="27" xfId="46" applyNumberFormat="1" applyFont="1" applyBorder="1" applyAlignment="1">
      <alignment vertical="top"/>
    </xf>
    <xf numFmtId="49" fontId="50" fillId="0" borderId="0" xfId="46" applyNumberFormat="1" applyFont="1" applyAlignment="1">
      <alignment vertical="top"/>
    </xf>
    <xf numFmtId="49" fontId="51" fillId="0" borderId="0" xfId="46" applyNumberFormat="1" applyFont="1" applyFill="1" applyAlignment="1">
      <alignment horizontal="left" vertical="top"/>
    </xf>
    <xf numFmtId="49" fontId="52" fillId="0" borderId="0" xfId="48" applyNumberFormat="1" applyFont="1" applyFill="1" applyBorder="1" applyAlignment="1">
      <alignment horizontal="distributed"/>
    </xf>
    <xf numFmtId="193" fontId="50" fillId="0" borderId="0" xfId="46" quotePrefix="1" applyNumberFormat="1" applyFont="1" applyFill="1" applyBorder="1" applyAlignment="1">
      <alignment horizontal="right"/>
    </xf>
    <xf numFmtId="194" fontId="50" fillId="0" borderId="0" xfId="46" quotePrefix="1" applyNumberFormat="1" applyFont="1" applyFill="1" applyBorder="1" applyAlignment="1">
      <alignment horizontal="right" vertical="top"/>
    </xf>
    <xf numFmtId="194" fontId="50" fillId="0" borderId="0" xfId="46" quotePrefix="1" applyNumberFormat="1" applyFont="1" applyFill="1" applyBorder="1" applyAlignment="1">
      <alignment horizontal="right"/>
    </xf>
    <xf numFmtId="195" fontId="50" fillId="0" borderId="0" xfId="46" quotePrefix="1" applyNumberFormat="1" applyFont="1" applyFill="1" applyBorder="1" applyAlignment="1">
      <alignment horizontal="right"/>
    </xf>
    <xf numFmtId="196" fontId="50" fillId="0" borderId="0" xfId="46" quotePrefix="1" applyNumberFormat="1" applyFont="1" applyFill="1" applyBorder="1" applyAlignment="1">
      <alignment horizontal="right"/>
    </xf>
    <xf numFmtId="38" fontId="38" fillId="0" borderId="0" xfId="35" applyFont="1" applyBorder="1" applyAlignment="1">
      <alignment horizontal="right" vertical="center"/>
    </xf>
    <xf numFmtId="197" fontId="38" fillId="0" borderId="0" xfId="46" applyNumberFormat="1" applyFont="1" applyFill="1" applyBorder="1" applyAlignment="1">
      <alignment horizontal="right" vertical="center"/>
    </xf>
    <xf numFmtId="197" fontId="1" fillId="0" borderId="0" xfId="46" applyNumberFormat="1" applyFont="1" applyFill="1" applyBorder="1" applyAlignment="1">
      <alignment horizontal="right" vertical="center"/>
    </xf>
    <xf numFmtId="38" fontId="11" fillId="0" borderId="0" xfId="48" applyNumberFormat="1" applyFont="1"/>
    <xf numFmtId="194" fontId="11" fillId="0" borderId="0" xfId="48" applyNumberFormat="1" applyFont="1"/>
    <xf numFmtId="0" fontId="11" fillId="0" borderId="0" xfId="48" applyFont="1" applyBorder="1"/>
    <xf numFmtId="49" fontId="49" fillId="0" borderId="0" xfId="46" applyNumberFormat="1" applyFont="1" applyAlignment="1">
      <alignment vertical="top"/>
    </xf>
    <xf numFmtId="49" fontId="53" fillId="0" borderId="0" xfId="46" applyNumberFormat="1" applyFont="1" applyAlignment="1">
      <alignment vertical="top"/>
    </xf>
    <xf numFmtId="0" fontId="11" fillId="0" borderId="0" xfId="48"/>
    <xf numFmtId="0" fontId="11" fillId="0" borderId="0" xfId="48" applyAlignment="1"/>
    <xf numFmtId="193" fontId="46" fillId="0" borderId="0" xfId="46" applyNumberFormat="1" applyFont="1" applyFill="1" applyBorder="1" applyAlignment="1">
      <alignment vertical="top"/>
    </xf>
    <xf numFmtId="49" fontId="23" fillId="0" borderId="28" xfId="50" applyNumberFormat="1" applyFont="1" applyFill="1" applyBorder="1" applyAlignment="1">
      <alignment horizontal="center" vertical="center"/>
    </xf>
    <xf numFmtId="49" fontId="23" fillId="0" borderId="20" xfId="50" applyNumberFormat="1" applyFont="1" applyFill="1" applyBorder="1" applyAlignment="1">
      <alignment horizontal="center" vertical="center"/>
    </xf>
    <xf numFmtId="196" fontId="29" fillId="0" borderId="0" xfId="48" applyNumberFormat="1" applyFont="1" applyFill="1" applyBorder="1" applyAlignment="1">
      <alignment horizontal="right" vertical="center"/>
    </xf>
    <xf numFmtId="49" fontId="53" fillId="0" borderId="23" xfId="46" applyNumberFormat="1" applyFont="1" applyBorder="1" applyAlignment="1">
      <alignment horizontal="right" vertical="center"/>
    </xf>
    <xf numFmtId="198" fontId="1" fillId="0" borderId="0" xfId="46" quotePrefix="1" applyNumberFormat="1" applyFont="1" applyFill="1" applyBorder="1" applyAlignment="1">
      <alignment horizontal="right" vertical="top"/>
    </xf>
    <xf numFmtId="195" fontId="0" fillId="0" borderId="0" xfId="50" quotePrefix="1" applyNumberFormat="1" applyFont="1" applyFill="1" applyBorder="1" applyAlignment="1">
      <alignment horizontal="right" vertical="top"/>
    </xf>
    <xf numFmtId="197" fontId="1" fillId="0" borderId="23" xfId="46" applyNumberFormat="1" applyFont="1" applyFill="1" applyBorder="1" applyAlignment="1">
      <alignment horizontal="center" vertical="center"/>
    </xf>
    <xf numFmtId="38" fontId="1" fillId="0" borderId="23" xfId="35" applyFont="1" applyBorder="1" applyAlignment="1">
      <alignment horizontal="center" vertical="center"/>
    </xf>
    <xf numFmtId="193" fontId="0" fillId="0" borderId="0" xfId="50" quotePrefix="1" applyNumberFormat="1" applyFont="1" applyFill="1" applyBorder="1" applyAlignment="1">
      <alignment horizontal="right" vertical="top"/>
    </xf>
    <xf numFmtId="49" fontId="38" fillId="0" borderId="0" xfId="46" applyNumberFormat="1" applyFont="1" applyAlignment="1">
      <alignment horizontal="right" vertical="top"/>
    </xf>
    <xf numFmtId="49" fontId="38" fillId="0" borderId="23" xfId="46" applyNumberFormat="1" applyFont="1" applyBorder="1" applyAlignment="1">
      <alignment horizontal="right" vertical="center"/>
    </xf>
    <xf numFmtId="193" fontId="23" fillId="0" borderId="0" xfId="50" quotePrefix="1" applyNumberFormat="1" applyFont="1" applyFill="1" applyBorder="1" applyAlignment="1">
      <alignment horizontal="right" vertical="top"/>
    </xf>
    <xf numFmtId="196" fontId="23" fillId="0" borderId="0" xfId="28" applyNumberFormat="1" applyFont="1" applyFill="1" applyBorder="1" applyAlignment="1">
      <alignment horizontal="right" vertical="top"/>
    </xf>
    <xf numFmtId="195" fontId="23" fillId="0" borderId="0" xfId="50" quotePrefix="1" applyNumberFormat="1" applyFont="1" applyFill="1" applyBorder="1" applyAlignment="1">
      <alignment horizontal="right" vertical="top"/>
    </xf>
    <xf numFmtId="49" fontId="38" fillId="0" borderId="23" xfId="46" applyNumberFormat="1" applyFont="1" applyFill="1" applyBorder="1" applyAlignment="1">
      <alignment horizontal="center" vertical="center"/>
    </xf>
    <xf numFmtId="198" fontId="38" fillId="0" borderId="0" xfId="46" quotePrefix="1" applyNumberFormat="1" applyFont="1" applyFill="1" applyBorder="1" applyAlignment="1">
      <alignment horizontal="right" vertical="top"/>
    </xf>
    <xf numFmtId="49" fontId="49" fillId="0" borderId="0" xfId="46" applyNumberFormat="1" applyFont="1" applyFill="1" applyBorder="1" applyAlignment="1">
      <alignment vertical="top"/>
    </xf>
    <xf numFmtId="196" fontId="0" fillId="0" borderId="0" xfId="28" applyNumberFormat="1" applyFont="1" applyFill="1" applyBorder="1" applyAlignment="1">
      <alignment horizontal="right" vertical="top"/>
    </xf>
    <xf numFmtId="196" fontId="1" fillId="0" borderId="0" xfId="46" applyNumberFormat="1" applyFont="1" applyAlignment="1">
      <alignment horizontal="right" vertical="top"/>
    </xf>
    <xf numFmtId="49" fontId="1" fillId="0" borderId="23" xfId="46" applyNumberFormat="1" applyFont="1" applyFill="1" applyBorder="1" applyAlignment="1">
      <alignment horizontal="center" vertical="center"/>
    </xf>
    <xf numFmtId="49" fontId="49" fillId="0" borderId="0" xfId="46" applyNumberFormat="1" applyFont="1" applyFill="1" applyAlignment="1">
      <alignment vertical="top"/>
    </xf>
    <xf numFmtId="49" fontId="53" fillId="0" borderId="0" xfId="46" applyNumberFormat="1" applyFont="1" applyFill="1" applyBorder="1" applyAlignment="1">
      <alignment vertical="top"/>
    </xf>
    <xf numFmtId="193" fontId="23" fillId="0" borderId="0" xfId="50" applyNumberFormat="1" applyFont="1" applyFill="1" applyBorder="1" applyAlignment="1">
      <alignment horizontal="right" vertical="top"/>
    </xf>
    <xf numFmtId="196" fontId="38" fillId="0" borderId="0" xfId="46" applyNumberFormat="1" applyFont="1" applyAlignment="1">
      <alignment horizontal="right" vertical="top"/>
    </xf>
    <xf numFmtId="191" fontId="23" fillId="0" borderId="0" xfId="28" quotePrefix="1" applyNumberFormat="1" applyFont="1" applyFill="1" applyBorder="1" applyAlignment="1">
      <alignment horizontal="right" vertical="top"/>
    </xf>
    <xf numFmtId="193" fontId="38" fillId="0" borderId="0" xfId="46" quotePrefix="1" applyNumberFormat="1" applyFont="1" applyFill="1" applyBorder="1" applyAlignment="1">
      <alignment horizontal="right" vertical="top"/>
    </xf>
    <xf numFmtId="0" fontId="23" fillId="0" borderId="0" xfId="28" applyNumberFormat="1" applyFont="1" applyFill="1" applyBorder="1" applyAlignment="1">
      <alignment horizontal="right" vertical="top"/>
    </xf>
    <xf numFmtId="195" fontId="38" fillId="0" borderId="0" xfId="46" quotePrefix="1" applyNumberFormat="1" applyFont="1" applyFill="1" applyBorder="1" applyAlignment="1">
      <alignment horizontal="right" vertical="top"/>
    </xf>
    <xf numFmtId="193" fontId="38" fillId="0" borderId="0" xfId="46" applyNumberFormat="1" applyFont="1" applyFill="1" applyBorder="1" applyAlignment="1">
      <alignment horizontal="right" vertical="top"/>
    </xf>
    <xf numFmtId="0" fontId="0" fillId="0" borderId="27" xfId="28" applyNumberFormat="1" applyFont="1" applyFill="1" applyBorder="1" applyAlignment="1">
      <alignment horizontal="right" vertical="center"/>
    </xf>
    <xf numFmtId="194" fontId="54" fillId="0" borderId="27" xfId="46" quotePrefix="1" applyNumberFormat="1" applyFont="1" applyFill="1" applyBorder="1" applyAlignment="1">
      <alignment horizontal="right" vertical="top"/>
    </xf>
    <xf numFmtId="49" fontId="38" fillId="0" borderId="29" xfId="46" applyNumberFormat="1" applyFont="1" applyBorder="1" applyAlignment="1">
      <alignment vertical="top"/>
    </xf>
    <xf numFmtId="194" fontId="38" fillId="0" borderId="0" xfId="46" applyNumberFormat="1" applyFont="1" applyFill="1" applyBorder="1" applyAlignment="1">
      <alignment horizontal="left" vertical="top"/>
    </xf>
    <xf numFmtId="194" fontId="43" fillId="0" borderId="0" xfId="46" quotePrefix="1" applyNumberFormat="1" applyFont="1" applyFill="1" applyBorder="1" applyAlignment="1">
      <alignment horizontal="right" vertical="top"/>
    </xf>
    <xf numFmtId="0" fontId="11" fillId="0" borderId="0" xfId="48" applyBorder="1"/>
    <xf numFmtId="0" fontId="55" fillId="0" borderId="0" xfId="48" applyFont="1"/>
    <xf numFmtId="0" fontId="0" fillId="0" borderId="0" xfId="0" applyFont="1"/>
    <xf numFmtId="0" fontId="23" fillId="0" borderId="0" xfId="0" applyFont="1" applyAlignment="1">
      <alignment horizontal="center"/>
    </xf>
    <xf numFmtId="0" fontId="31" fillId="0" borderId="11" xfId="0" applyFont="1" applyBorder="1" applyAlignment="1">
      <alignment vertical="center" wrapText="1" shrinkToFit="1"/>
    </xf>
    <xf numFmtId="0" fontId="23" fillId="0" borderId="0" xfId="0" applyFont="1" applyBorder="1" applyAlignment="1">
      <alignment horizontal="right"/>
    </xf>
    <xf numFmtId="0" fontId="23" fillId="0" borderId="0" xfId="0" applyFont="1" applyBorder="1" applyAlignment="1"/>
    <xf numFmtId="38" fontId="23" fillId="0" borderId="0" xfId="36" applyFont="1" applyBorder="1"/>
    <xf numFmtId="192" fontId="23" fillId="0" borderId="0" xfId="36" applyNumberFormat="1" applyFont="1" applyBorder="1"/>
    <xf numFmtId="38" fontId="23" fillId="0" borderId="0" xfId="36" applyFont="1" applyBorder="1" applyAlignment="1">
      <alignment horizontal="right"/>
    </xf>
    <xf numFmtId="0" fontId="23" fillId="0" borderId="0" xfId="0" applyFont="1" applyFill="1" applyBorder="1" applyAlignment="1">
      <alignment horizontal="right"/>
    </xf>
    <xf numFmtId="192" fontId="23" fillId="0" borderId="0" xfId="0" applyNumberFormat="1" applyFont="1" applyBorder="1" applyAlignment="1">
      <alignment horizontal="right"/>
    </xf>
    <xf numFmtId="192" fontId="23" fillId="0" borderId="0" xfId="0" applyNumberFormat="1" applyFont="1" applyBorder="1"/>
    <xf numFmtId="192" fontId="23" fillId="0" borderId="0" xfId="36" applyNumberFormat="1" applyFont="1" applyFill="1" applyBorder="1"/>
    <xf numFmtId="38" fontId="23" fillId="0" borderId="0" xfId="36" applyFont="1" applyFill="1" applyBorder="1" applyAlignment="1">
      <alignment horizontal="right"/>
    </xf>
    <xf numFmtId="192" fontId="23" fillId="0" borderId="0" xfId="0" applyNumberFormat="1" applyFont="1" applyFill="1" applyBorder="1"/>
    <xf numFmtId="0" fontId="23" fillId="0" borderId="19" xfId="0" applyFont="1" applyBorder="1"/>
    <xf numFmtId="0" fontId="23" fillId="0" borderId="24" xfId="0" applyFont="1" applyBorder="1"/>
    <xf numFmtId="0" fontId="23" fillId="0" borderId="13" xfId="0" applyFont="1" applyBorder="1" applyAlignment="1">
      <alignment horizontal="distributed" vertical="center"/>
    </xf>
    <xf numFmtId="0" fontId="23" fillId="0" borderId="10" xfId="0" applyFont="1" applyBorder="1" applyAlignment="1">
      <alignment horizontal="distributed" vertical="center"/>
    </xf>
    <xf numFmtId="0" fontId="23" fillId="0" borderId="11" xfId="0" applyFont="1" applyBorder="1" applyAlignment="1">
      <alignment horizontal="distributed" vertical="center"/>
    </xf>
    <xf numFmtId="0" fontId="23" fillId="0" borderId="0" xfId="0" applyFont="1" applyBorder="1" applyAlignment="1">
      <alignment horizontal="distributed" vertical="center"/>
    </xf>
    <xf numFmtId="0" fontId="23" fillId="0" borderId="15" xfId="0" applyFont="1" applyBorder="1" applyAlignment="1">
      <alignment horizontal="distributed" vertical="center"/>
    </xf>
    <xf numFmtId="0" fontId="23" fillId="0" borderId="23" xfId="0" applyFont="1" applyBorder="1" applyAlignment="1">
      <alignment horizontal="distributed" vertical="center"/>
    </xf>
    <xf numFmtId="49" fontId="1" fillId="0" borderId="0" xfId="47" applyNumberFormat="1" applyFont="1" applyFill="1" applyBorder="1" applyAlignment="1">
      <alignment horizontal="distributed" vertical="center"/>
    </xf>
    <xf numFmtId="49" fontId="1" fillId="0" borderId="15" xfId="47" applyNumberFormat="1" applyFont="1" applyFill="1" applyBorder="1" applyAlignment="1">
      <alignment horizontal="distributed" vertical="center"/>
    </xf>
    <xf numFmtId="198" fontId="1" fillId="0" borderId="0" xfId="47" quotePrefix="1" applyNumberFormat="1" applyFont="1" applyFill="1" applyBorder="1" applyAlignment="1">
      <alignment horizontal="right" vertical="top"/>
    </xf>
    <xf numFmtId="179" fontId="1" fillId="0" borderId="0" xfId="47" quotePrefix="1" applyNumberFormat="1" applyFont="1" applyFill="1" applyBorder="1" applyAlignment="1">
      <alignment horizontal="right" vertical="top"/>
    </xf>
    <xf numFmtId="179" fontId="1" fillId="0" borderId="15" xfId="47" quotePrefix="1" applyNumberFormat="1" applyFont="1" applyFill="1" applyBorder="1" applyAlignment="1">
      <alignment horizontal="right" vertical="top"/>
    </xf>
    <xf numFmtId="0" fontId="0" fillId="0" borderId="0" xfId="0" applyFont="1" applyBorder="1"/>
    <xf numFmtId="49" fontId="38" fillId="0" borderId="0" xfId="47" applyNumberFormat="1" applyFont="1" applyFill="1" applyBorder="1" applyAlignment="1">
      <alignment horizontal="distributed" vertical="center"/>
    </xf>
    <xf numFmtId="49" fontId="38" fillId="0" borderId="15" xfId="47" applyNumberFormat="1" applyFont="1" applyFill="1" applyBorder="1" applyAlignment="1">
      <alignment horizontal="distributed" vertical="center"/>
    </xf>
    <xf numFmtId="198" fontId="38" fillId="0" borderId="0" xfId="47" quotePrefix="1" applyNumberFormat="1" applyFont="1" applyFill="1" applyBorder="1" applyAlignment="1">
      <alignment horizontal="right" vertical="top"/>
    </xf>
    <xf numFmtId="179" fontId="38" fillId="0" borderId="0" xfId="47" quotePrefix="1" applyNumberFormat="1" applyFont="1" applyFill="1" applyBorder="1" applyAlignment="1">
      <alignment horizontal="right" vertical="top"/>
    </xf>
    <xf numFmtId="179" fontId="38" fillId="0" borderId="15" xfId="47" quotePrefix="1" applyNumberFormat="1" applyFont="1" applyFill="1" applyBorder="1" applyAlignment="1">
      <alignment horizontal="right" vertical="top"/>
    </xf>
    <xf numFmtId="0" fontId="23" fillId="0" borderId="23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49" fontId="1" fillId="0" borderId="0" xfId="47" applyNumberFormat="1" applyFont="1" applyFill="1" applyBorder="1" applyAlignment="1">
      <alignment horizontal="distributed" vertical="top"/>
    </xf>
    <xf numFmtId="49" fontId="1" fillId="0" borderId="15" xfId="47" applyNumberFormat="1" applyFont="1" applyFill="1" applyBorder="1" applyAlignment="1">
      <alignment horizontal="right" vertical="top"/>
    </xf>
    <xf numFmtId="49" fontId="1" fillId="0" borderId="23" xfId="47" applyNumberFormat="1" applyFont="1" applyFill="1" applyBorder="1" applyAlignment="1">
      <alignment horizontal="distributed" vertical="top"/>
    </xf>
    <xf numFmtId="49" fontId="1" fillId="0" borderId="15" xfId="47" applyNumberFormat="1" applyFont="1" applyFill="1" applyBorder="1" applyAlignment="1">
      <alignment vertical="top"/>
    </xf>
    <xf numFmtId="49" fontId="38" fillId="0" borderId="0" xfId="47" applyNumberFormat="1" applyFont="1" applyFill="1" applyBorder="1" applyAlignment="1">
      <alignment horizontal="center" vertical="top"/>
    </xf>
    <xf numFmtId="49" fontId="38" fillId="0" borderId="15" xfId="47" applyNumberFormat="1" applyFont="1" applyFill="1" applyBorder="1" applyAlignment="1">
      <alignment vertical="top"/>
    </xf>
    <xf numFmtId="49" fontId="38" fillId="0" borderId="23" xfId="47" applyNumberFormat="1" applyFont="1" applyFill="1" applyBorder="1" applyAlignment="1">
      <alignment horizontal="center" vertical="top"/>
    </xf>
    <xf numFmtId="49" fontId="38" fillId="0" borderId="0" xfId="47" applyNumberFormat="1" applyFont="1" applyFill="1" applyBorder="1" applyAlignment="1">
      <alignment vertical="top"/>
    </xf>
    <xf numFmtId="49" fontId="38" fillId="0" borderId="23" xfId="47" applyNumberFormat="1" applyFont="1" applyFill="1" applyBorder="1" applyAlignment="1">
      <alignment vertical="top"/>
    </xf>
    <xf numFmtId="49" fontId="1" fillId="0" borderId="15" xfId="47" applyNumberFormat="1" applyFont="1" applyFill="1" applyBorder="1" applyAlignment="1">
      <alignment horizontal="center" vertical="top"/>
    </xf>
    <xf numFmtId="49" fontId="38" fillId="0" borderId="19" xfId="47" applyNumberFormat="1" applyFont="1" applyFill="1" applyBorder="1" applyAlignment="1">
      <alignment horizontal="distributed" vertical="top"/>
    </xf>
    <xf numFmtId="49" fontId="38" fillId="0" borderId="24" xfId="47" applyNumberFormat="1" applyFont="1" applyFill="1" applyBorder="1" applyAlignment="1">
      <alignment vertical="top"/>
    </xf>
    <xf numFmtId="198" fontId="38" fillId="0" borderId="19" xfId="47" quotePrefix="1" applyNumberFormat="1" applyFont="1" applyFill="1" applyBorder="1" applyAlignment="1">
      <alignment horizontal="right" vertical="top"/>
    </xf>
    <xf numFmtId="179" fontId="38" fillId="0" borderId="19" xfId="47" quotePrefix="1" applyNumberFormat="1" applyFont="1" applyFill="1" applyBorder="1" applyAlignment="1">
      <alignment horizontal="right" vertical="top"/>
    </xf>
    <xf numFmtId="179" fontId="38" fillId="0" borderId="24" xfId="47" quotePrefix="1" applyNumberFormat="1" applyFont="1" applyFill="1" applyBorder="1" applyAlignment="1">
      <alignment horizontal="right" vertical="top"/>
    </xf>
    <xf numFmtId="49" fontId="38" fillId="0" borderId="0" xfId="47" applyNumberFormat="1" applyFont="1" applyFill="1" applyBorder="1" applyAlignment="1">
      <alignment horizontal="distributed" vertical="top"/>
    </xf>
    <xf numFmtId="49" fontId="38" fillId="0" borderId="0" xfId="47" applyNumberFormat="1" applyFont="1" applyFill="1" applyBorder="1" applyAlignment="1">
      <alignment horizontal="right" vertical="top"/>
    </xf>
    <xf numFmtId="179" fontId="38" fillId="0" borderId="0" xfId="47" applyNumberFormat="1" applyFont="1" applyFill="1" applyBorder="1" applyAlignment="1">
      <alignment horizontal="right" vertical="top"/>
    </xf>
    <xf numFmtId="198" fontId="38" fillId="0" borderId="0" xfId="47" applyNumberFormat="1" applyFont="1" applyFill="1" applyBorder="1" applyAlignment="1">
      <alignment horizontal="right" vertical="top"/>
    </xf>
    <xf numFmtId="199" fontId="38" fillId="0" borderId="0" xfId="47" quotePrefix="1" applyNumberFormat="1" applyFont="1" applyFill="1" applyBorder="1" applyAlignment="1">
      <alignment horizontal="right" vertical="top"/>
    </xf>
    <xf numFmtId="49" fontId="38" fillId="0" borderId="0" xfId="47" applyNumberFormat="1" applyFont="1" applyFill="1" applyAlignment="1">
      <alignment horizontal="left" vertical="top"/>
    </xf>
    <xf numFmtId="49" fontId="38" fillId="0" borderId="0" xfId="47" applyNumberFormat="1" applyFont="1" applyFill="1" applyAlignment="1">
      <alignment vertical="top"/>
    </xf>
    <xf numFmtId="0" fontId="38" fillId="0" borderId="0" xfId="47" applyNumberFormat="1" applyFont="1" applyFill="1" applyBorder="1" applyAlignment="1">
      <alignment horizontal="left" vertical="center"/>
    </xf>
    <xf numFmtId="179" fontId="38" fillId="0" borderId="0" xfId="47" applyNumberFormat="1" applyFont="1" applyFill="1" applyBorder="1" applyAlignment="1">
      <alignment horizontal="right" vertical="center"/>
    </xf>
    <xf numFmtId="179" fontId="38" fillId="0" borderId="0" xfId="47" applyNumberFormat="1" applyFont="1" applyFill="1" applyBorder="1" applyAlignment="1">
      <alignment horizontal="right"/>
    </xf>
    <xf numFmtId="0" fontId="33" fillId="0" borderId="0" xfId="0" applyFont="1"/>
    <xf numFmtId="0" fontId="56" fillId="0" borderId="13" xfId="0" applyFont="1" applyBorder="1" applyAlignment="1">
      <alignment horizontal="distributed" vertical="center"/>
    </xf>
    <xf numFmtId="0" fontId="56" fillId="0" borderId="10" xfId="0" applyFont="1" applyBorder="1" applyAlignment="1">
      <alignment horizontal="distributed" vertical="center"/>
    </xf>
    <xf numFmtId="0" fontId="56" fillId="0" borderId="11" xfId="0" applyFont="1" applyBorder="1" applyAlignment="1">
      <alignment horizontal="distributed" vertical="center"/>
    </xf>
    <xf numFmtId="0" fontId="57" fillId="0" borderId="0" xfId="0" applyFont="1" applyBorder="1"/>
    <xf numFmtId="0" fontId="57" fillId="0" borderId="15" xfId="0" applyFont="1" applyBorder="1"/>
    <xf numFmtId="0" fontId="57" fillId="0" borderId="0" xfId="0" applyFont="1"/>
    <xf numFmtId="0" fontId="57" fillId="0" borderId="23" xfId="0" applyFont="1" applyBorder="1"/>
    <xf numFmtId="49" fontId="58" fillId="0" borderId="0" xfId="47" applyNumberFormat="1" applyFont="1" applyFill="1" applyBorder="1" applyAlignment="1">
      <alignment vertical="top"/>
    </xf>
    <xf numFmtId="49" fontId="58" fillId="0" borderId="15" xfId="47" applyNumberFormat="1" applyFont="1" applyFill="1" applyBorder="1" applyAlignment="1">
      <alignment vertical="top"/>
    </xf>
    <xf numFmtId="198" fontId="26" fillId="0" borderId="0" xfId="47" quotePrefix="1" applyNumberFormat="1" applyFont="1" applyFill="1" applyBorder="1" applyAlignment="1">
      <alignment horizontal="right" vertical="top"/>
    </xf>
    <xf numFmtId="49" fontId="58" fillId="0" borderId="23" xfId="47" applyNumberFormat="1" applyFont="1" applyFill="1" applyBorder="1" applyAlignment="1">
      <alignment vertical="top"/>
    </xf>
    <xf numFmtId="49" fontId="59" fillId="0" borderId="0" xfId="47" applyNumberFormat="1" applyFont="1" applyFill="1" applyBorder="1" applyAlignment="1">
      <alignment vertical="top"/>
    </xf>
    <xf numFmtId="49" fontId="59" fillId="0" borderId="15" xfId="47" applyNumberFormat="1" applyFont="1" applyFill="1" applyBorder="1" applyAlignment="1">
      <alignment vertical="top"/>
    </xf>
    <xf numFmtId="198" fontId="59" fillId="0" borderId="0" xfId="47" quotePrefix="1" applyNumberFormat="1" applyFont="1" applyFill="1" applyBorder="1" applyAlignment="1">
      <alignment horizontal="right" vertical="top"/>
    </xf>
    <xf numFmtId="179" fontId="59" fillId="0" borderId="0" xfId="47" quotePrefix="1" applyNumberFormat="1" applyFont="1" applyFill="1" applyBorder="1" applyAlignment="1">
      <alignment horizontal="right" vertical="top"/>
    </xf>
    <xf numFmtId="179" fontId="59" fillId="0" borderId="15" xfId="47" quotePrefix="1" applyNumberFormat="1" applyFont="1" applyFill="1" applyBorder="1" applyAlignment="1">
      <alignment horizontal="right" vertical="top"/>
    </xf>
    <xf numFmtId="49" fontId="59" fillId="0" borderId="23" xfId="47" applyNumberFormat="1" applyFont="1" applyFill="1" applyBorder="1" applyAlignment="1">
      <alignment vertical="top"/>
    </xf>
    <xf numFmtId="49" fontId="58" fillId="0" borderId="23" xfId="47" applyNumberFormat="1" applyFont="1" applyFill="1" applyBorder="1" applyAlignment="1">
      <alignment horizontal="distributed" vertical="top"/>
    </xf>
    <xf numFmtId="49" fontId="58" fillId="0" borderId="15" xfId="47" applyNumberFormat="1" applyFont="1" applyFill="1" applyBorder="1" applyAlignment="1">
      <alignment horizontal="distributed" vertical="top"/>
    </xf>
    <xf numFmtId="0" fontId="57" fillId="0" borderId="19" xfId="0" applyFont="1" applyBorder="1"/>
    <xf numFmtId="0" fontId="57" fillId="0" borderId="24" xfId="0" applyFont="1" applyBorder="1"/>
    <xf numFmtId="0" fontId="56" fillId="0" borderId="25" xfId="0" applyFont="1" applyBorder="1"/>
    <xf numFmtId="0" fontId="56" fillId="0" borderId="24" xfId="0" applyFont="1" applyBorder="1"/>
    <xf numFmtId="0" fontId="56" fillId="0" borderId="19" xfId="0" applyFont="1" applyBorder="1"/>
    <xf numFmtId="0" fontId="23" fillId="0" borderId="0" xfId="0" applyFont="1" applyAlignment="1">
      <alignment shrinkToFit="1"/>
    </xf>
    <xf numFmtId="0" fontId="29" fillId="0" borderId="0" xfId="0" applyFont="1" applyBorder="1" applyAlignment="1">
      <alignment horizontal="center"/>
    </xf>
    <xf numFmtId="0" fontId="29" fillId="0" borderId="0" xfId="0" applyFont="1" applyAlignment="1">
      <alignment horizontal="right" vertical="top"/>
    </xf>
    <xf numFmtId="0" fontId="34" fillId="0" borderId="0" xfId="0" applyFont="1" applyAlignment="1">
      <alignment horizontal="right" vertical="top"/>
    </xf>
    <xf numFmtId="0" fontId="29" fillId="0" borderId="0" xfId="0" applyFont="1" applyAlignment="1">
      <alignment horizontal="center" vertical="top"/>
    </xf>
    <xf numFmtId="38" fontId="23" fillId="0" borderId="0" xfId="35" applyNumberFormat="1" applyFont="1" applyBorder="1" applyAlignment="1">
      <alignment horizontal="center"/>
    </xf>
    <xf numFmtId="38" fontId="23" fillId="0" borderId="0" xfId="35" applyNumberFormat="1" applyFont="1"/>
    <xf numFmtId="192" fontId="23" fillId="0" borderId="0" xfId="35" applyNumberFormat="1" applyFont="1" applyAlignment="1">
      <alignment horizontal="left"/>
    </xf>
    <xf numFmtId="38" fontId="23" fillId="0" borderId="0" xfId="35" applyFont="1" applyAlignment="1">
      <alignment horizontal="right"/>
    </xf>
    <xf numFmtId="38" fontId="23" fillId="0" borderId="0" xfId="35" applyFont="1" applyAlignment="1">
      <alignment horizontal="center"/>
    </xf>
    <xf numFmtId="38" fontId="23" fillId="0" borderId="0" xfId="35" applyFont="1"/>
    <xf numFmtId="0" fontId="31" fillId="0" borderId="0" xfId="0" applyFont="1" applyBorder="1" applyAlignment="1">
      <alignment horizontal="left" vertical="top" wrapText="1"/>
    </xf>
    <xf numFmtId="0" fontId="27" fillId="0" borderId="0" xfId="0" applyFont="1" applyAlignment="1">
      <alignment horizontal="left" vertical="top"/>
    </xf>
    <xf numFmtId="38" fontId="0" fillId="0" borderId="0" xfId="35" applyFont="1" applyAlignment="1">
      <alignment horizontal="right"/>
    </xf>
    <xf numFmtId="0" fontId="23" fillId="0" borderId="0" xfId="0" applyFont="1" applyBorder="1" applyAlignment="1">
      <alignment horizontal="center"/>
    </xf>
    <xf numFmtId="38" fontId="23" fillId="0" borderId="0" xfId="35" applyFont="1" applyAlignment="1">
      <alignment horizontal="right" vertical="center"/>
    </xf>
    <xf numFmtId="0" fontId="0" fillId="0" borderId="19" xfId="0" applyBorder="1" applyAlignment="1"/>
    <xf numFmtId="0" fontId="0" fillId="0" borderId="0" xfId="0" applyAlignment="1">
      <alignment horizontal="right"/>
    </xf>
    <xf numFmtId="0" fontId="0" fillId="0" borderId="0" xfId="0" applyBorder="1" applyAlignment="1">
      <alignment horizontal="right"/>
    </xf>
    <xf numFmtId="0" fontId="23" fillId="0" borderId="10" xfId="0" applyFont="1" applyBorder="1" applyAlignment="1">
      <alignment horizontal="center" vertical="center" shrinkToFit="1"/>
    </xf>
    <xf numFmtId="0" fontId="23" fillId="0" borderId="11" xfId="0" applyFont="1" applyBorder="1" applyAlignment="1">
      <alignment horizontal="center" vertical="center" shrinkToFit="1"/>
    </xf>
    <xf numFmtId="0" fontId="33" fillId="0" borderId="11" xfId="0" applyFont="1" applyBorder="1" applyAlignment="1">
      <alignment vertical="center" shrinkToFit="1"/>
    </xf>
    <xf numFmtId="0" fontId="33" fillId="0" borderId="10" xfId="0" applyFont="1" applyBorder="1" applyAlignment="1">
      <alignment vertical="center" shrinkToFit="1"/>
    </xf>
    <xf numFmtId="0" fontId="23" fillId="0" borderId="0" xfId="0" applyFont="1" applyAlignment="1">
      <alignment horizontal="right"/>
    </xf>
    <xf numFmtId="0" fontId="0" fillId="0" borderId="0" xfId="0" applyBorder="1" applyAlignment="1">
      <alignment horizontal="left" vertical="top"/>
    </xf>
    <xf numFmtId="0" fontId="39" fillId="0" borderId="0" xfId="0" quotePrefix="1" applyFont="1" applyAlignment="1">
      <alignment horizontal="right" vertical="top"/>
    </xf>
    <xf numFmtId="0" fontId="39" fillId="0" borderId="0" xfId="0" applyFont="1" applyAlignment="1">
      <alignment horizontal="left"/>
    </xf>
    <xf numFmtId="0" fontId="23" fillId="0" borderId="10" xfId="0" applyFont="1" applyBorder="1" applyAlignment="1">
      <alignment horizontal="distributed" vertical="center" wrapText="1"/>
    </xf>
    <xf numFmtId="49" fontId="23" fillId="0" borderId="10" xfId="0" applyNumberFormat="1" applyFont="1" applyBorder="1" applyAlignment="1">
      <alignment horizontal="center" vertical="center"/>
    </xf>
    <xf numFmtId="49" fontId="23" fillId="0" borderId="11" xfId="0" applyNumberFormat="1" applyFont="1" applyBorder="1" applyAlignment="1">
      <alignment horizontal="center" vertical="center"/>
    </xf>
    <xf numFmtId="0" fontId="23" fillId="0" borderId="17" xfId="0" applyFont="1" applyBorder="1"/>
    <xf numFmtId="0" fontId="23" fillId="0" borderId="14" xfId="0" applyFont="1" applyBorder="1"/>
    <xf numFmtId="0" fontId="23" fillId="0" borderId="0" xfId="0" applyFont="1" applyBorder="1" applyAlignment="1">
      <alignment horizontal="distributed"/>
    </xf>
    <xf numFmtId="38" fontId="23" fillId="0" borderId="15" xfId="36" applyFont="1" applyBorder="1" applyAlignment="1">
      <alignment horizontal="right"/>
    </xf>
    <xf numFmtId="38" fontId="23" fillId="0" borderId="0" xfId="36" applyFont="1" applyBorder="1" applyAlignment="1"/>
    <xf numFmtId="38" fontId="23" fillId="0" borderId="15" xfId="36" applyFont="1" applyBorder="1"/>
    <xf numFmtId="0" fontId="33" fillId="0" borderId="17" xfId="0" applyFont="1" applyBorder="1" applyAlignment="1">
      <alignment horizontal="right" vertical="top"/>
    </xf>
    <xf numFmtId="0" fontId="33" fillId="0" borderId="0" xfId="0" applyFont="1" applyBorder="1" applyAlignment="1">
      <alignment horizontal="right" vertical="top"/>
    </xf>
    <xf numFmtId="49" fontId="39" fillId="0" borderId="0" xfId="0" applyNumberFormat="1" applyFont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27" fillId="0" borderId="0" xfId="0" applyFont="1" applyAlignment="1">
      <alignment horizontal="center" vertical="top"/>
    </xf>
    <xf numFmtId="0" fontId="33" fillId="0" borderId="0" xfId="0" applyFont="1" applyBorder="1" applyAlignment="1">
      <alignment horizontal="right"/>
    </xf>
    <xf numFmtId="0" fontId="0" fillId="0" borderId="0" xfId="0" applyBorder="1" applyAlignment="1"/>
    <xf numFmtId="0" fontId="33" fillId="0" borderId="13" xfId="0" applyFont="1" applyBorder="1" applyAlignment="1">
      <alignment horizontal="center" vertical="center"/>
    </xf>
    <xf numFmtId="0" fontId="33" fillId="0" borderId="10" xfId="0" applyFont="1" applyBorder="1" applyAlignment="1">
      <alignment horizontal="distributed" vertical="center" wrapText="1"/>
    </xf>
    <xf numFmtId="49" fontId="33" fillId="0" borderId="10" xfId="0" applyNumberFormat="1" applyFont="1" applyBorder="1" applyAlignment="1">
      <alignment horizontal="center" vertical="center"/>
    </xf>
    <xf numFmtId="49" fontId="33" fillId="0" borderId="10" xfId="0" applyNumberFormat="1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/>
    </xf>
    <xf numFmtId="49" fontId="33" fillId="0" borderId="11" xfId="0" applyNumberFormat="1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distributed" vertical="center" wrapText="1"/>
    </xf>
    <xf numFmtId="49" fontId="23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distributed"/>
    </xf>
    <xf numFmtId="184" fontId="0" fillId="0" borderId="0" xfId="0" applyNumberFormat="1" applyFont="1"/>
    <xf numFmtId="184" fontId="0" fillId="0" borderId="0" xfId="0" applyNumberFormat="1" applyFont="1" applyFill="1" applyBorder="1"/>
    <xf numFmtId="0" fontId="23" fillId="0" borderId="15" xfId="0" applyFont="1" applyBorder="1" applyAlignment="1">
      <alignment horizontal="distributed"/>
    </xf>
    <xf numFmtId="184" fontId="23" fillId="0" borderId="0" xfId="0" applyNumberFormat="1" applyFont="1"/>
    <xf numFmtId="184" fontId="23" fillId="0" borderId="23" xfId="36" applyNumberFormat="1" applyFont="1" applyBorder="1" applyAlignment="1">
      <alignment horizontal="right"/>
    </xf>
    <xf numFmtId="184" fontId="23" fillId="0" borderId="0" xfId="36" applyNumberFormat="1" applyFont="1" applyAlignment="1">
      <alignment horizontal="right"/>
    </xf>
    <xf numFmtId="184" fontId="23" fillId="0" borderId="0" xfId="36" applyNumberFormat="1" applyFont="1"/>
    <xf numFmtId="0" fontId="31" fillId="0" borderId="0" xfId="0" applyFont="1" applyBorder="1" applyAlignment="1">
      <alignment horizontal="distributed"/>
    </xf>
    <xf numFmtId="0" fontId="29" fillId="0" borderId="0" xfId="0" applyFont="1" applyAlignment="1">
      <alignment horizontal="distributed"/>
    </xf>
    <xf numFmtId="0" fontId="0" fillId="0" borderId="0" xfId="0" applyAlignment="1">
      <alignment horizontal="distributed"/>
    </xf>
    <xf numFmtId="0" fontId="23" fillId="0" borderId="25" xfId="0" applyFont="1" applyBorder="1"/>
    <xf numFmtId="0" fontId="11" fillId="0" borderId="0" xfId="49"/>
    <xf numFmtId="200" fontId="60" fillId="0" borderId="23" xfId="46" applyNumberFormat="1" applyFont="1" applyFill="1" applyBorder="1" applyAlignment="1">
      <alignment horizontal="right" vertical="top" wrapText="1"/>
    </xf>
    <xf numFmtId="201" fontId="38" fillId="0" borderId="0" xfId="46" applyNumberFormat="1" applyFont="1" applyFill="1" applyBorder="1" applyAlignment="1">
      <alignment horizontal="right" vertical="top" wrapText="1"/>
    </xf>
    <xf numFmtId="204" fontId="38" fillId="0" borderId="0" xfId="46" applyNumberFormat="1" applyFont="1" applyFill="1" applyBorder="1" applyAlignment="1">
      <alignment horizontal="right" vertical="top" wrapText="1"/>
    </xf>
    <xf numFmtId="201" fontId="23" fillId="0" borderId="0" xfId="49" applyNumberFormat="1" applyFont="1" applyFill="1" applyBorder="1" applyAlignment="1">
      <alignment horizontal="right" vertical="top" wrapText="1"/>
    </xf>
    <xf numFmtId="179" fontId="1" fillId="0" borderId="23" xfId="46" quotePrefix="1" applyNumberFormat="1" applyFont="1" applyFill="1" applyBorder="1" applyAlignment="1">
      <alignment horizontal="right" vertical="center"/>
    </xf>
    <xf numFmtId="179" fontId="1" fillId="0" borderId="0" xfId="46" quotePrefix="1" applyNumberFormat="1" applyFont="1" applyFill="1" applyBorder="1" applyAlignment="1">
      <alignment horizontal="right" vertical="center"/>
    </xf>
    <xf numFmtId="49" fontId="38" fillId="0" borderId="0" xfId="46" applyNumberFormat="1" applyFont="1" applyFill="1" applyBorder="1" applyAlignment="1">
      <alignment vertical="center" shrinkToFit="1"/>
    </xf>
    <xf numFmtId="49" fontId="38" fillId="0" borderId="15" xfId="46" applyNumberFormat="1" applyFont="1" applyFill="1" applyBorder="1" applyAlignment="1">
      <alignment horizontal="center" vertical="center"/>
    </xf>
    <xf numFmtId="179" fontId="38" fillId="0" borderId="23" xfId="46" quotePrefix="1" applyNumberFormat="1" applyFont="1" applyFill="1" applyBorder="1" applyAlignment="1">
      <alignment horizontal="right" vertical="center"/>
    </xf>
    <xf numFmtId="179" fontId="38" fillId="0" borderId="0" xfId="46" quotePrefix="1" applyNumberFormat="1" applyFont="1" applyFill="1" applyBorder="1" applyAlignment="1">
      <alignment horizontal="right" vertical="center"/>
    </xf>
    <xf numFmtId="49" fontId="38" fillId="0" borderId="0" xfId="46" applyNumberFormat="1" applyFont="1" applyFill="1" applyAlignment="1">
      <alignment vertical="center" shrinkToFit="1"/>
    </xf>
    <xf numFmtId="49" fontId="38" fillId="0" borderId="0" xfId="46" applyNumberFormat="1" applyFont="1" applyFill="1" applyAlignment="1">
      <alignment horizontal="center" vertical="center" shrinkToFit="1"/>
    </xf>
    <xf numFmtId="179" fontId="38" fillId="0" borderId="0" xfId="46" applyNumberFormat="1" applyFont="1" applyFill="1" applyBorder="1" applyAlignment="1">
      <alignment horizontal="right" vertical="center"/>
    </xf>
    <xf numFmtId="49" fontId="38" fillId="0" borderId="0" xfId="46" applyNumberFormat="1" applyFont="1" applyFill="1" applyBorder="1" applyAlignment="1">
      <alignment horizontal="center" vertical="center" shrinkToFit="1"/>
    </xf>
    <xf numFmtId="0" fontId="11" fillId="0" borderId="0" xfId="49" applyAlignment="1">
      <alignment vertical="center"/>
    </xf>
    <xf numFmtId="49" fontId="38" fillId="0" borderId="15" xfId="46" applyNumberFormat="1" applyFont="1" applyFill="1" applyBorder="1" applyAlignment="1">
      <alignment vertical="center"/>
    </xf>
    <xf numFmtId="49" fontId="38" fillId="0" borderId="0" xfId="46" applyNumberFormat="1" applyFont="1" applyFill="1" applyAlignment="1">
      <alignment horizontal="center" vertical="center"/>
    </xf>
    <xf numFmtId="179" fontId="38" fillId="0" borderId="23" xfId="46" applyNumberFormat="1" applyFont="1" applyFill="1" applyBorder="1" applyAlignment="1">
      <alignment horizontal="right" vertical="center"/>
    </xf>
    <xf numFmtId="0" fontId="23" fillId="0" borderId="19" xfId="49" applyFont="1" applyBorder="1"/>
    <xf numFmtId="0" fontId="23" fillId="0" borderId="24" xfId="49" applyFont="1" applyBorder="1"/>
    <xf numFmtId="0" fontId="23" fillId="0" borderId="25" xfId="49" applyFont="1" applyBorder="1"/>
    <xf numFmtId="203" fontId="42" fillId="0" borderId="0" xfId="47" applyNumberFormat="1" applyFont="1" applyFill="1" applyBorder="1" applyAlignment="1">
      <alignment horizontal="right" vertical="top" wrapText="1"/>
    </xf>
    <xf numFmtId="203" fontId="42" fillId="0" borderId="0" xfId="47" applyNumberFormat="1" applyFont="1" applyFill="1" applyBorder="1" applyAlignment="1">
      <alignment vertical="center"/>
    </xf>
    <xf numFmtId="203" fontId="38" fillId="0" borderId="0" xfId="47" applyNumberFormat="1" applyFont="1" applyFill="1" applyBorder="1" applyAlignment="1">
      <alignment horizontal="right" vertical="top"/>
    </xf>
    <xf numFmtId="203" fontId="1" fillId="0" borderId="0" xfId="47" quotePrefix="1" applyNumberFormat="1" applyFont="1" applyFill="1" applyBorder="1" applyAlignment="1">
      <alignment horizontal="right" vertical="top"/>
    </xf>
    <xf numFmtId="203" fontId="38" fillId="0" borderId="0" xfId="47" quotePrefix="1" applyNumberFormat="1" applyFont="1" applyFill="1" applyBorder="1" applyAlignment="1">
      <alignment horizontal="right" vertical="top"/>
    </xf>
    <xf numFmtId="0" fontId="11" fillId="0" borderId="0" xfId="49" applyFill="1"/>
    <xf numFmtId="0" fontId="11" fillId="0" borderId="19" xfId="49" applyBorder="1"/>
    <xf numFmtId="0" fontId="39" fillId="0" borderId="0" xfId="0" applyFont="1" applyAlignment="1">
      <alignment horizontal="right"/>
    </xf>
    <xf numFmtId="0" fontId="33" fillId="0" borderId="10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0" fillId="0" borderId="17" xfId="0" applyBorder="1"/>
    <xf numFmtId="0" fontId="0" fillId="0" borderId="14" xfId="0" applyBorder="1"/>
    <xf numFmtId="0" fontId="0" fillId="0" borderId="0" xfId="0" applyFont="1" applyBorder="1" applyAlignment="1">
      <alignment horizontal="distributed" vertical="center"/>
    </xf>
    <xf numFmtId="0" fontId="0" fillId="0" borderId="15" xfId="0" applyFont="1" applyBorder="1"/>
    <xf numFmtId="38" fontId="0" fillId="0" borderId="23" xfId="36" applyFont="1" applyBorder="1" applyAlignment="1">
      <alignment horizontal="right" vertical="center"/>
    </xf>
    <xf numFmtId="194" fontId="1" fillId="0" borderId="0" xfId="47" applyNumberFormat="1" applyFont="1" applyFill="1" applyBorder="1" applyAlignment="1">
      <alignment vertical="center"/>
    </xf>
    <xf numFmtId="38" fontId="0" fillId="0" borderId="0" xfId="36" applyFont="1" applyBorder="1" applyAlignment="1">
      <alignment horizontal="right" vertical="center"/>
    </xf>
    <xf numFmtId="194" fontId="38" fillId="0" borderId="0" xfId="47" applyNumberFormat="1" applyFont="1" applyFill="1" applyBorder="1" applyAlignment="1">
      <alignment vertical="center"/>
    </xf>
    <xf numFmtId="194" fontId="38" fillId="0" borderId="0" xfId="47" applyNumberFormat="1" applyFont="1" applyFill="1" applyBorder="1" applyAlignment="1">
      <alignment horizontal="right" vertical="center"/>
    </xf>
    <xf numFmtId="0" fontId="0" fillId="0" borderId="0" xfId="0" applyBorder="1" applyAlignment="1">
      <alignment horizontal="distributed" vertical="center"/>
    </xf>
    <xf numFmtId="194" fontId="38" fillId="0" borderId="23" xfId="47" applyNumberFormat="1" applyFont="1" applyFill="1" applyBorder="1" applyAlignment="1">
      <alignment vertical="center"/>
    </xf>
    <xf numFmtId="0" fontId="0" fillId="0" borderId="0" xfId="0" applyBorder="1" applyAlignment="1">
      <alignment horizontal="distributed"/>
    </xf>
    <xf numFmtId="0" fontId="31" fillId="0" borderId="0" xfId="0" applyFont="1" applyBorder="1" applyAlignment="1">
      <alignment horizontal="distributed" vertical="center" wrapText="1"/>
    </xf>
    <xf numFmtId="0" fontId="33" fillId="0" borderId="0" xfId="0" applyFont="1" applyBorder="1" applyAlignment="1">
      <alignment horizontal="distributed" vertical="center" wrapText="1"/>
    </xf>
    <xf numFmtId="0" fontId="0" fillId="0" borderId="23" xfId="0" applyBorder="1"/>
    <xf numFmtId="0" fontId="27" fillId="0" borderId="0" xfId="0" applyFont="1" applyBorder="1" applyAlignment="1">
      <alignment horizontal="distributed" vertical="center"/>
    </xf>
    <xf numFmtId="194" fontId="1" fillId="0" borderId="23" xfId="47" applyNumberFormat="1" applyFont="1" applyFill="1" applyBorder="1" applyAlignment="1">
      <alignment vertical="center"/>
    </xf>
    <xf numFmtId="194" fontId="1" fillId="0" borderId="0" xfId="47" applyNumberFormat="1" applyFont="1" applyFill="1" applyBorder="1" applyAlignment="1">
      <alignment horizontal="right" vertical="center"/>
    </xf>
    <xf numFmtId="0" fontId="0" fillId="0" borderId="12" xfId="0" applyBorder="1"/>
    <xf numFmtId="0" fontId="33" fillId="0" borderId="11" xfId="0" applyFont="1" applyBorder="1" applyAlignment="1">
      <alignment horizontal="center" vertical="center" wrapText="1"/>
    </xf>
    <xf numFmtId="38" fontId="0" fillId="0" borderId="0" xfId="36" applyFont="1" applyFill="1" applyBorder="1" applyAlignment="1">
      <alignment horizontal="right" vertical="center"/>
    </xf>
    <xf numFmtId="38" fontId="23" fillId="0" borderId="0" xfId="36" applyFont="1" applyBorder="1" applyAlignment="1">
      <alignment horizontal="right" vertical="center"/>
    </xf>
    <xf numFmtId="0" fontId="63" fillId="0" borderId="10" xfId="0" applyFont="1" applyBorder="1" applyAlignment="1">
      <alignment horizontal="center" vertical="center" wrapText="1"/>
    </xf>
    <xf numFmtId="38" fontId="0" fillId="0" borderId="0" xfId="36" applyFont="1" applyAlignment="1">
      <alignment horizontal="right"/>
    </xf>
    <xf numFmtId="38" fontId="0" fillId="0" borderId="0" xfId="36" applyNumberFormat="1" applyFont="1" applyAlignment="1">
      <alignment horizontal="right"/>
    </xf>
    <xf numFmtId="38" fontId="23" fillId="0" borderId="0" xfId="36" applyNumberFormat="1" applyFont="1" applyAlignment="1">
      <alignment horizontal="right"/>
    </xf>
    <xf numFmtId="0" fontId="23" fillId="0" borderId="0" xfId="0" applyFont="1" applyBorder="1" applyAlignment="1">
      <alignment horizontal="center" shrinkToFit="1"/>
    </xf>
    <xf numFmtId="38" fontId="23" fillId="0" borderId="0" xfId="0" applyNumberFormat="1" applyFont="1" applyAlignment="1">
      <alignment horizontal="right"/>
    </xf>
    <xf numFmtId="38" fontId="23" fillId="0" borderId="0" xfId="0" applyNumberFormat="1" applyFont="1"/>
    <xf numFmtId="0" fontId="23" fillId="0" borderId="0" xfId="0" applyFont="1" applyFill="1" applyBorder="1" applyAlignment="1">
      <alignment horizontal="distributed"/>
    </xf>
    <xf numFmtId="38" fontId="23" fillId="0" borderId="0" xfId="36" applyNumberFormat="1" applyFont="1" applyFill="1" applyAlignment="1">
      <alignment horizontal="right"/>
    </xf>
    <xf numFmtId="38" fontId="23" fillId="0" borderId="0" xfId="0" applyNumberFormat="1" applyFont="1" applyFill="1"/>
    <xf numFmtId="38" fontId="23" fillId="0" borderId="0" xfId="36" applyNumberFormat="1" applyFont="1" applyFill="1" applyBorder="1" applyAlignment="1">
      <alignment horizontal="right"/>
    </xf>
    <xf numFmtId="0" fontId="23" fillId="0" borderId="12" xfId="0" applyFont="1" applyBorder="1" applyAlignment="1">
      <alignment horizontal="distributed" vertical="center" wrapText="1"/>
    </xf>
    <xf numFmtId="0" fontId="31" fillId="0" borderId="10" xfId="0" applyFont="1" applyBorder="1" applyAlignment="1">
      <alignment horizontal="distributed" vertical="center"/>
    </xf>
    <xf numFmtId="0" fontId="31" fillId="0" borderId="20" xfId="0" applyFont="1" applyBorder="1" applyAlignment="1">
      <alignment horizontal="distributed" vertical="center" wrapText="1"/>
    </xf>
    <xf numFmtId="0" fontId="31" fillId="0" borderId="20" xfId="0" applyFont="1" applyBorder="1" applyAlignment="1">
      <alignment horizontal="center" vertical="center"/>
    </xf>
    <xf numFmtId="0" fontId="31" fillId="0" borderId="25" xfId="0" applyFont="1" applyBorder="1" applyAlignment="1">
      <alignment horizontal="center" vertical="center"/>
    </xf>
    <xf numFmtId="49" fontId="54" fillId="0" borderId="10" xfId="47" applyNumberFormat="1" applyFont="1" applyFill="1" applyBorder="1" applyAlignment="1">
      <alignment horizontal="center" vertical="center" wrapText="1"/>
    </xf>
    <xf numFmtId="49" fontId="54" fillId="0" borderId="11" xfId="47" applyNumberFormat="1" applyFont="1" applyFill="1" applyBorder="1" applyAlignment="1">
      <alignment horizontal="center" vertical="center" wrapText="1"/>
    </xf>
    <xf numFmtId="49" fontId="38" fillId="0" borderId="17" xfId="47" applyNumberFormat="1" applyFont="1" applyFill="1" applyBorder="1" applyAlignment="1">
      <alignment horizontal="center" vertical="center"/>
    </xf>
    <xf numFmtId="49" fontId="65" fillId="0" borderId="14" xfId="47" applyNumberFormat="1" applyFont="1" applyFill="1" applyBorder="1" applyAlignment="1">
      <alignment horizontal="center" vertical="center"/>
    </xf>
    <xf numFmtId="49" fontId="54" fillId="0" borderId="23" xfId="47" applyNumberFormat="1" applyFont="1" applyFill="1" applyBorder="1" applyAlignment="1">
      <alignment horizontal="center" vertical="center" wrapText="1"/>
    </xf>
    <xf numFmtId="49" fontId="54" fillId="0" borderId="0" xfId="47" applyNumberFormat="1" applyFont="1" applyFill="1" applyBorder="1" applyAlignment="1">
      <alignment horizontal="center" vertical="center" wrapText="1"/>
    </xf>
    <xf numFmtId="49" fontId="54" fillId="0" borderId="15" xfId="47" applyNumberFormat="1" applyFont="1" applyFill="1" applyBorder="1" applyAlignment="1">
      <alignment horizontal="center" vertical="center" wrapText="1"/>
    </xf>
    <xf numFmtId="49" fontId="38" fillId="0" borderId="0" xfId="47" applyNumberFormat="1" applyFont="1" applyFill="1" applyBorder="1" applyAlignment="1">
      <alignment horizontal="center" vertical="center"/>
    </xf>
    <xf numFmtId="179" fontId="20" fillId="0" borderId="23" xfId="47" applyNumberFormat="1" applyFont="1" applyFill="1" applyBorder="1" applyAlignment="1">
      <alignment vertical="center"/>
    </xf>
    <xf numFmtId="179" fontId="20" fillId="0" borderId="0" xfId="47" applyNumberFormat="1" applyFont="1" applyFill="1" applyBorder="1" applyAlignment="1">
      <alignment vertical="center"/>
    </xf>
    <xf numFmtId="179" fontId="20" fillId="0" borderId="15" xfId="47" applyNumberFormat="1" applyFont="1" applyFill="1" applyBorder="1" applyAlignment="1">
      <alignment vertical="center"/>
    </xf>
    <xf numFmtId="179" fontId="38" fillId="0" borderId="23" xfId="47" applyNumberFormat="1" applyFont="1" applyFill="1" applyBorder="1" applyAlignment="1">
      <alignment vertical="center"/>
    </xf>
    <xf numFmtId="179" fontId="38" fillId="0" borderId="0" xfId="47" applyNumberFormat="1" applyFont="1" applyFill="1" applyBorder="1" applyAlignment="1">
      <alignment vertical="center"/>
    </xf>
    <xf numFmtId="179" fontId="38" fillId="0" borderId="15" xfId="47" applyNumberFormat="1" applyFont="1" applyFill="1" applyBorder="1" applyAlignment="1">
      <alignment vertical="center"/>
    </xf>
    <xf numFmtId="179" fontId="38" fillId="0" borderId="15" xfId="47" applyNumberFormat="1" applyFont="1" applyFill="1" applyBorder="1" applyAlignment="1">
      <alignment horizontal="right" vertical="center"/>
    </xf>
    <xf numFmtId="49" fontId="38" fillId="0" borderId="15" xfId="47" applyNumberFormat="1" applyFont="1" applyFill="1" applyBorder="1" applyAlignment="1">
      <alignment horizontal="center" vertical="center"/>
    </xf>
    <xf numFmtId="49" fontId="38" fillId="0" borderId="0" xfId="47" applyNumberFormat="1" applyFont="1" applyFill="1" applyBorder="1" applyAlignment="1">
      <alignment horizontal="center" vertical="center" wrapText="1"/>
    </xf>
    <xf numFmtId="49" fontId="38" fillId="0" borderId="15" xfId="47" applyNumberFormat="1" applyFont="1" applyFill="1" applyBorder="1" applyAlignment="1">
      <alignment horizontal="center" vertical="center" wrapText="1"/>
    </xf>
    <xf numFmtId="49" fontId="20" fillId="0" borderId="0" xfId="47" applyNumberFormat="1" applyFont="1" applyFill="1" applyBorder="1" applyAlignment="1">
      <alignment horizontal="center" vertical="center"/>
    </xf>
    <xf numFmtId="49" fontId="42" fillId="0" borderId="0" xfId="47" applyNumberFormat="1" applyFont="1" applyFill="1" applyBorder="1" applyAlignment="1">
      <alignment horizontal="distributed" vertical="center"/>
    </xf>
    <xf numFmtId="49" fontId="1" fillId="0" borderId="0" xfId="47" applyNumberFormat="1" applyFont="1" applyFill="1" applyBorder="1" applyAlignment="1">
      <alignment horizontal="left" vertical="center"/>
    </xf>
    <xf numFmtId="179" fontId="1" fillId="0" borderId="0" xfId="47" applyNumberFormat="1" applyFont="1" applyFill="1" applyBorder="1" applyAlignment="1">
      <alignment vertical="center"/>
    </xf>
    <xf numFmtId="179" fontId="0" fillId="0" borderId="0" xfId="0" applyNumberFormat="1" applyAlignment="1"/>
    <xf numFmtId="49" fontId="38" fillId="0" borderId="19" xfId="47" applyNumberFormat="1" applyFont="1" applyFill="1" applyBorder="1" applyAlignment="1">
      <alignment horizontal="center" vertical="center"/>
    </xf>
    <xf numFmtId="49" fontId="38" fillId="0" borderId="19" xfId="47" applyNumberFormat="1" applyFont="1" applyFill="1" applyBorder="1" applyAlignment="1">
      <alignment horizontal="distributed" vertical="center"/>
    </xf>
    <xf numFmtId="49" fontId="38" fillId="0" borderId="24" xfId="47" applyNumberFormat="1" applyFont="1" applyFill="1" applyBorder="1" applyAlignment="1">
      <alignment horizontal="distributed" vertical="center"/>
    </xf>
    <xf numFmtId="179" fontId="38" fillId="0" borderId="25" xfId="47" applyNumberFormat="1" applyFont="1" applyFill="1" applyBorder="1" applyAlignment="1">
      <alignment vertical="center"/>
    </xf>
    <xf numFmtId="179" fontId="38" fillId="0" borderId="19" xfId="47" applyNumberFormat="1" applyFont="1" applyFill="1" applyBorder="1" applyAlignment="1">
      <alignment vertical="center"/>
    </xf>
    <xf numFmtId="179" fontId="38" fillId="0" borderId="24" xfId="47" applyNumberFormat="1" applyFont="1" applyFill="1" applyBorder="1" applyAlignment="1">
      <alignment vertical="center"/>
    </xf>
    <xf numFmtId="179" fontId="38" fillId="0" borderId="0" xfId="47" applyNumberFormat="1" applyFont="1" applyFill="1" applyBorder="1" applyAlignment="1">
      <alignment vertical="top"/>
    </xf>
    <xf numFmtId="49" fontId="65" fillId="0" borderId="17" xfId="47" applyNumberFormat="1" applyFont="1" applyFill="1" applyBorder="1" applyAlignment="1">
      <alignment horizontal="center" vertical="center"/>
    </xf>
    <xf numFmtId="49" fontId="65" fillId="0" borderId="15" xfId="47" applyNumberFormat="1" applyFont="1" applyFill="1" applyBorder="1" applyAlignment="1">
      <alignment horizontal="center" vertical="center"/>
    </xf>
    <xf numFmtId="0" fontId="0" fillId="0" borderId="15" xfId="0" applyBorder="1" applyAlignment="1"/>
    <xf numFmtId="179" fontId="38" fillId="0" borderId="23" xfId="47" applyNumberFormat="1" applyFont="1" applyFill="1" applyBorder="1" applyAlignment="1">
      <alignment horizontal="right" vertical="center"/>
    </xf>
    <xf numFmtId="179" fontId="0" fillId="0" borderId="0" xfId="0" applyNumberFormat="1"/>
    <xf numFmtId="49" fontId="1" fillId="0" borderId="0" xfId="47" applyNumberFormat="1" applyFont="1" applyFill="1" applyBorder="1" applyAlignment="1">
      <alignment horizontal="center" vertical="center"/>
    </xf>
    <xf numFmtId="49" fontId="38" fillId="0" borderId="0" xfId="47" applyNumberFormat="1" applyFont="1" applyFill="1" applyBorder="1" applyAlignment="1">
      <alignment horizontal="right" vertical="center"/>
    </xf>
    <xf numFmtId="49" fontId="38" fillId="0" borderId="15" xfId="47" applyNumberFormat="1" applyFont="1" applyFill="1" applyBorder="1" applyAlignment="1">
      <alignment horizontal="right" vertical="center"/>
    </xf>
    <xf numFmtId="0" fontId="31" fillId="0" borderId="0" xfId="0" applyFont="1" applyBorder="1" applyAlignment="1">
      <alignment horizontal="right" vertical="center"/>
    </xf>
    <xf numFmtId="0" fontId="23" fillId="0" borderId="23" xfId="0" applyFont="1" applyBorder="1" applyAlignment="1">
      <alignment vertical="center"/>
    </xf>
    <xf numFmtId="0" fontId="0" fillId="0" borderId="24" xfId="0" applyBorder="1" applyAlignment="1"/>
    <xf numFmtId="179" fontId="38" fillId="0" borderId="19" xfId="47" applyNumberFormat="1" applyFont="1" applyFill="1" applyBorder="1" applyAlignment="1">
      <alignment horizontal="right" vertical="center"/>
    </xf>
    <xf numFmtId="179" fontId="38" fillId="0" borderId="24" xfId="47" applyNumberFormat="1" applyFont="1" applyFill="1" applyBorder="1" applyAlignment="1">
      <alignment horizontal="right" vertical="center"/>
    </xf>
    <xf numFmtId="0" fontId="31" fillId="0" borderId="0" xfId="0" applyFont="1" applyBorder="1" applyAlignment="1">
      <alignment horizontal="right" vertical="top"/>
    </xf>
    <xf numFmtId="49" fontId="66" fillId="0" borderId="0" xfId="47" applyNumberFormat="1" applyFont="1" applyFill="1" applyBorder="1" applyAlignment="1">
      <alignment horizontal="center" vertical="center"/>
    </xf>
    <xf numFmtId="49" fontId="66" fillId="0" borderId="15" xfId="47" applyNumberFormat="1" applyFont="1" applyFill="1" applyBorder="1" applyAlignment="1">
      <alignment horizontal="center" vertical="center"/>
    </xf>
    <xf numFmtId="49" fontId="38" fillId="0" borderId="19" xfId="47" applyNumberFormat="1" applyFont="1" applyFill="1" applyBorder="1" applyAlignment="1">
      <alignment horizontal="right" vertical="center"/>
    </xf>
    <xf numFmtId="0" fontId="34" fillId="0" borderId="0" xfId="0" applyFont="1" applyBorder="1" applyAlignment="1"/>
    <xf numFmtId="0" fontId="0" fillId="0" borderId="0" xfId="0" applyAlignment="1">
      <alignment vertical="top"/>
    </xf>
    <xf numFmtId="49" fontId="54" fillId="0" borderId="14" xfId="47" applyNumberFormat="1" applyFont="1" applyFill="1" applyBorder="1" applyAlignment="1">
      <alignment horizontal="center" vertical="center" wrapText="1"/>
    </xf>
    <xf numFmtId="0" fontId="38" fillId="0" borderId="0" xfId="47" applyNumberFormat="1" applyFont="1" applyFill="1" applyBorder="1" applyAlignment="1">
      <alignment horizontal="right" vertical="center"/>
    </xf>
    <xf numFmtId="9" fontId="38" fillId="0" borderId="0" xfId="29" applyFont="1" applyFill="1" applyBorder="1" applyAlignment="1">
      <alignment horizontal="distributed" vertical="center"/>
    </xf>
    <xf numFmtId="49" fontId="1" fillId="0" borderId="0" xfId="47" applyNumberFormat="1" applyFont="1" applyFill="1" applyBorder="1" applyAlignment="1">
      <alignment vertical="center"/>
    </xf>
    <xf numFmtId="0" fontId="23" fillId="0" borderId="0" xfId="0" applyFont="1" applyAlignment="1">
      <alignment horizontal="distributed" vertical="center"/>
    </xf>
    <xf numFmtId="49" fontId="38" fillId="0" borderId="0" xfId="47" applyNumberFormat="1" applyFont="1" applyFill="1" applyBorder="1" applyAlignment="1">
      <alignment vertical="center"/>
    </xf>
    <xf numFmtId="49" fontId="38" fillId="0" borderId="25" xfId="47" applyNumberFormat="1" applyFont="1" applyFill="1" applyBorder="1" applyAlignment="1">
      <alignment horizontal="distributed" vertical="center"/>
    </xf>
    <xf numFmtId="184" fontId="23" fillId="0" borderId="0" xfId="36" applyNumberFormat="1" applyFont="1" applyFill="1" applyBorder="1" applyAlignment="1">
      <alignment vertical="center"/>
    </xf>
    <xf numFmtId="184" fontId="23" fillId="0" borderId="0" xfId="0" applyNumberFormat="1" applyFont="1" applyFill="1" applyAlignment="1">
      <alignment vertical="center"/>
    </xf>
    <xf numFmtId="189" fontId="23" fillId="0" borderId="0" xfId="0" applyNumberFormat="1" applyFont="1" applyFill="1" applyAlignment="1">
      <alignment vertical="center"/>
    </xf>
    <xf numFmtId="184" fontId="23" fillId="0" borderId="0" xfId="36" applyNumberFormat="1" applyFont="1" applyFill="1" applyAlignment="1">
      <alignment vertical="center"/>
    </xf>
    <xf numFmtId="184" fontId="23" fillId="0" borderId="15" xfId="36" applyNumberFormat="1" applyFont="1" applyFill="1" applyBorder="1" applyAlignment="1">
      <alignment vertical="center"/>
    </xf>
    <xf numFmtId="0" fontId="23" fillId="0" borderId="0" xfId="0" applyNumberFormat="1" applyFont="1" applyFill="1" applyAlignment="1">
      <alignment horizontal="right" vertical="center"/>
    </xf>
    <xf numFmtId="0" fontId="23" fillId="0" borderId="13" xfId="0" applyFont="1" applyFill="1" applyBorder="1" applyAlignment="1">
      <alignment horizontal="center" vertical="center"/>
    </xf>
    <xf numFmtId="185" fontId="41" fillId="0" borderId="0" xfId="0" applyNumberFormat="1" applyFont="1" applyFill="1" applyBorder="1" applyAlignment="1">
      <alignment horizontal="distributed" vertical="center" indent="1"/>
    </xf>
    <xf numFmtId="0" fontId="31" fillId="0" borderId="0" xfId="0" applyFont="1" applyFill="1" applyAlignment="1">
      <alignment vertical="center"/>
    </xf>
    <xf numFmtId="0" fontId="31" fillId="0" borderId="16" xfId="0" applyFont="1" applyFill="1" applyBorder="1" applyAlignment="1">
      <alignment vertical="center"/>
    </xf>
    <xf numFmtId="0" fontId="27" fillId="0" borderId="16" xfId="0" applyFont="1" applyFill="1" applyBorder="1" applyAlignment="1">
      <alignment horizontal="distributed" vertical="center"/>
    </xf>
    <xf numFmtId="0" fontId="33" fillId="0" borderId="20" xfId="0" applyFont="1" applyFill="1" applyBorder="1" applyAlignment="1">
      <alignment horizontal="distributed" vertical="center"/>
    </xf>
    <xf numFmtId="0" fontId="33" fillId="0" borderId="19" xfId="0" applyFont="1" applyFill="1" applyBorder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0" fontId="0" fillId="0" borderId="17" xfId="0" applyFill="1" applyBorder="1" applyAlignment="1">
      <alignment horizontal="left"/>
    </xf>
    <xf numFmtId="0" fontId="0" fillId="0" borderId="17" xfId="0" applyFill="1" applyBorder="1" applyAlignment="1">
      <alignment horizontal="left" vertical="top"/>
    </xf>
    <xf numFmtId="38" fontId="38" fillId="0" borderId="0" xfId="35" applyFont="1" applyAlignment="1">
      <alignment vertical="center"/>
    </xf>
    <xf numFmtId="38" fontId="38" fillId="0" borderId="0" xfId="35" applyFont="1" applyBorder="1" applyAlignment="1">
      <alignment vertical="center"/>
    </xf>
    <xf numFmtId="38" fontId="0" fillId="0" borderId="0" xfId="35" applyFont="1"/>
    <xf numFmtId="0" fontId="67" fillId="0" borderId="0" xfId="0" applyFont="1" applyAlignment="1">
      <alignment vertical="center"/>
    </xf>
    <xf numFmtId="0" fontId="22" fillId="0" borderId="0" xfId="0" applyFont="1" applyAlignment="1">
      <alignment horizontal="center"/>
    </xf>
    <xf numFmtId="0" fontId="23" fillId="0" borderId="10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right"/>
    </xf>
    <xf numFmtId="0" fontId="23" fillId="0" borderId="17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30" fillId="0" borderId="0" xfId="0" applyFont="1" applyFill="1" applyAlignment="1">
      <alignment horizontal="right"/>
    </xf>
    <xf numFmtId="0" fontId="23" fillId="0" borderId="17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horizontal="center" vertical="center"/>
    </xf>
    <xf numFmtId="0" fontId="23" fillId="0" borderId="19" xfId="0" applyFont="1" applyFill="1" applyBorder="1" applyAlignment="1">
      <alignment horizontal="center" vertical="center"/>
    </xf>
    <xf numFmtId="0" fontId="23" fillId="0" borderId="24" xfId="0" applyFont="1" applyFill="1" applyBorder="1" applyAlignment="1">
      <alignment horizontal="center" vertical="center"/>
    </xf>
    <xf numFmtId="0" fontId="23" fillId="0" borderId="18" xfId="0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center" vertical="center"/>
    </xf>
    <xf numFmtId="0" fontId="31" fillId="0" borderId="17" xfId="0" applyFont="1" applyFill="1" applyBorder="1" applyAlignment="1">
      <alignment vertical="top"/>
    </xf>
    <xf numFmtId="0" fontId="31" fillId="0" borderId="17" xfId="0" applyFont="1" applyFill="1" applyBorder="1" applyAlignment="1">
      <alignment horizontal="right" vertical="top"/>
    </xf>
    <xf numFmtId="0" fontId="0" fillId="0" borderId="17" xfId="0" applyFill="1" applyBorder="1" applyAlignment="1"/>
    <xf numFmtId="0" fontId="0" fillId="0" borderId="0" xfId="0" applyFill="1" applyAlignment="1">
      <alignment horizontal="center"/>
    </xf>
    <xf numFmtId="0" fontId="25" fillId="0" borderId="0" xfId="0" applyFont="1" applyFill="1" applyAlignment="1">
      <alignment horizontal="center"/>
    </xf>
    <xf numFmtId="0" fontId="33" fillId="0" borderId="19" xfId="0" applyFont="1" applyFill="1" applyBorder="1" applyAlignment="1">
      <alignment horizontal="right"/>
    </xf>
    <xf numFmtId="0" fontId="27" fillId="0" borderId="19" xfId="0" applyFont="1" applyFill="1" applyBorder="1" applyAlignment="1"/>
    <xf numFmtId="0" fontId="23" fillId="0" borderId="10" xfId="0" applyFont="1" applyFill="1" applyBorder="1" applyAlignment="1">
      <alignment horizontal="center" vertical="center"/>
    </xf>
    <xf numFmtId="0" fontId="31" fillId="0" borderId="17" xfId="0" applyFont="1" applyFill="1" applyBorder="1" applyAlignment="1">
      <alignment vertical="top" wrapText="1"/>
    </xf>
    <xf numFmtId="38" fontId="23" fillId="0" borderId="23" xfId="36" applyFont="1" applyFill="1" applyBorder="1" applyAlignment="1">
      <alignment horizontal="center" vertical="center"/>
    </xf>
    <xf numFmtId="38" fontId="23" fillId="0" borderId="0" xfId="36" applyFont="1" applyFill="1" applyAlignment="1">
      <alignment horizontal="center" vertical="center"/>
    </xf>
    <xf numFmtId="3" fontId="23" fillId="0" borderId="23" xfId="0" applyNumberFormat="1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right" vertical="top"/>
    </xf>
    <xf numFmtId="0" fontId="0" fillId="0" borderId="0" xfId="0" applyFont="1" applyFill="1" applyAlignment="1"/>
    <xf numFmtId="38" fontId="23" fillId="0" borderId="0" xfId="36" applyFont="1" applyFill="1" applyBorder="1" applyAlignment="1">
      <alignment horizontal="center" vertical="center"/>
    </xf>
    <xf numFmtId="0" fontId="32" fillId="0" borderId="19" xfId="0" applyFont="1" applyFill="1" applyBorder="1" applyAlignment="1">
      <alignment horizontal="right"/>
    </xf>
    <xf numFmtId="0" fontId="0" fillId="0" borderId="19" xfId="0" applyFill="1" applyBorder="1" applyAlignment="1"/>
    <xf numFmtId="0" fontId="23" fillId="0" borderId="26" xfId="0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 wrapText="1"/>
    </xf>
    <xf numFmtId="0" fontId="23" fillId="0" borderId="25" xfId="0" applyFont="1" applyFill="1" applyBorder="1" applyAlignment="1">
      <alignment horizontal="center" vertical="center" wrapText="1"/>
    </xf>
    <xf numFmtId="0" fontId="23" fillId="0" borderId="24" xfId="0" applyFont="1" applyFill="1" applyBorder="1" applyAlignment="1">
      <alignment horizontal="center" vertical="center" wrapText="1"/>
    </xf>
    <xf numFmtId="0" fontId="11" fillId="0" borderId="0" xfId="0" applyFont="1" applyFill="1" applyAlignment="1"/>
    <xf numFmtId="0" fontId="31" fillId="0" borderId="17" xfId="0" applyFont="1" applyFill="1" applyBorder="1" applyAlignment="1">
      <alignment horizontal="left" vertical="top"/>
    </xf>
    <xf numFmtId="0" fontId="31" fillId="0" borderId="0" xfId="0" applyFont="1" applyFill="1" applyAlignment="1">
      <alignment horizontal="left" vertical="top"/>
    </xf>
    <xf numFmtId="0" fontId="35" fillId="0" borderId="0" xfId="0" applyFont="1" applyFill="1" applyAlignment="1">
      <alignment horizontal="left" vertical="center"/>
    </xf>
    <xf numFmtId="0" fontId="31" fillId="0" borderId="0" xfId="0" applyFont="1" applyFill="1" applyAlignment="1">
      <alignment horizontal="left" vertical="center"/>
    </xf>
    <xf numFmtId="0" fontId="0" fillId="0" borderId="0" xfId="0" applyFill="1" applyAlignment="1"/>
    <xf numFmtId="0" fontId="0" fillId="0" borderId="13" xfId="0" applyFill="1" applyBorder="1" applyAlignment="1">
      <alignment horizontal="center" vertical="center"/>
    </xf>
    <xf numFmtId="0" fontId="34" fillId="0" borderId="17" xfId="0" applyFont="1" applyFill="1" applyBorder="1" applyAlignment="1">
      <alignment vertical="center"/>
    </xf>
    <xf numFmtId="0" fontId="0" fillId="0" borderId="17" xfId="0" applyFill="1" applyBorder="1" applyAlignment="1">
      <alignment vertical="center"/>
    </xf>
    <xf numFmtId="0" fontId="33" fillId="0" borderId="17" xfId="0" applyFont="1" applyFill="1" applyBorder="1" applyAlignment="1">
      <alignment horizontal="left" vertical="top" shrinkToFit="1"/>
    </xf>
    <xf numFmtId="0" fontId="27" fillId="0" borderId="17" xfId="0" applyFont="1" applyFill="1" applyBorder="1" applyAlignment="1">
      <alignment horizontal="left" vertical="top" shrinkToFit="1"/>
    </xf>
    <xf numFmtId="0" fontId="29" fillId="0" borderId="17" xfId="0" applyFont="1" applyFill="1" applyBorder="1" applyAlignment="1"/>
    <xf numFmtId="0" fontId="33" fillId="0" borderId="19" xfId="0" applyFont="1" applyFill="1" applyBorder="1" applyAlignment="1">
      <alignment horizontal="right" vertical="center"/>
    </xf>
    <xf numFmtId="0" fontId="27" fillId="0" borderId="19" xfId="0" applyFont="1" applyFill="1" applyBorder="1" applyAlignment="1">
      <alignment horizontal="right" vertical="center"/>
    </xf>
    <xf numFmtId="0" fontId="23" fillId="0" borderId="26" xfId="0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23" fillId="0" borderId="25" xfId="0" applyFont="1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38" fontId="23" fillId="0" borderId="0" xfId="36" applyFont="1" applyFill="1" applyAlignment="1">
      <alignment horizontal="right" vertical="center"/>
    </xf>
    <xf numFmtId="0" fontId="23" fillId="0" borderId="0" xfId="0" applyFont="1" applyFill="1" applyAlignment="1">
      <alignment horizontal="right" vertical="center"/>
    </xf>
    <xf numFmtId="38" fontId="23" fillId="0" borderId="0" xfId="36" applyFont="1" applyFill="1" applyAlignment="1">
      <alignment vertical="center"/>
    </xf>
    <xf numFmtId="0" fontId="23" fillId="0" borderId="0" xfId="0" applyFont="1" applyFill="1" applyAlignment="1">
      <alignment vertical="center"/>
    </xf>
    <xf numFmtId="3" fontId="23" fillId="0" borderId="0" xfId="0" applyNumberFormat="1" applyFont="1" applyFill="1" applyAlignment="1">
      <alignment horizontal="right" vertical="center"/>
    </xf>
    <xf numFmtId="0" fontId="23" fillId="0" borderId="0" xfId="0" applyFont="1" applyFill="1" applyBorder="1" applyAlignment="1">
      <alignment horizontal="distributed" vertical="center"/>
    </xf>
    <xf numFmtId="0" fontId="23" fillId="0" borderId="23" xfId="0" applyFont="1" applyFill="1" applyBorder="1" applyAlignment="1">
      <alignment horizontal="distributed" vertical="center"/>
    </xf>
    <xf numFmtId="0" fontId="23" fillId="0" borderId="15" xfId="0" applyFont="1" applyFill="1" applyBorder="1" applyAlignment="1">
      <alignment horizontal="distributed" vertical="center"/>
    </xf>
    <xf numFmtId="0" fontId="33" fillId="0" borderId="23" xfId="0" applyFont="1" applyFill="1" applyBorder="1" applyAlignment="1">
      <alignment horizontal="distributed" vertical="center"/>
    </xf>
    <xf numFmtId="0" fontId="33" fillId="0" borderId="15" xfId="0" applyFont="1" applyFill="1" applyBorder="1" applyAlignment="1">
      <alignment horizontal="distributed" vertical="center"/>
    </xf>
    <xf numFmtId="0" fontId="23" fillId="0" borderId="16" xfId="0" applyFont="1" applyFill="1" applyBorder="1" applyAlignment="1">
      <alignment horizontal="distributed" vertical="center"/>
    </xf>
    <xf numFmtId="0" fontId="0" fillId="0" borderId="15" xfId="0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distributed" vertical="center"/>
    </xf>
    <xf numFmtId="0" fontId="0" fillId="0" borderId="15" xfId="0" applyFont="1" applyFill="1" applyBorder="1" applyAlignment="1">
      <alignment horizontal="distributed" vertical="center"/>
    </xf>
    <xf numFmtId="184" fontId="23" fillId="0" borderId="23" xfId="36" applyNumberFormat="1" applyFont="1" applyFill="1" applyBorder="1" applyAlignment="1">
      <alignment vertical="center"/>
    </xf>
    <xf numFmtId="184" fontId="23" fillId="0" borderId="0" xfId="36" applyNumberFormat="1" applyFont="1" applyFill="1" applyBorder="1" applyAlignment="1">
      <alignment vertical="center"/>
    </xf>
    <xf numFmtId="0" fontId="33" fillId="0" borderId="0" xfId="0" applyFont="1" applyFill="1" applyAlignment="1">
      <alignment horizontal="right"/>
    </xf>
    <xf numFmtId="0" fontId="23" fillId="0" borderId="10" xfId="0" applyFont="1" applyFill="1" applyBorder="1" applyAlignment="1">
      <alignment horizontal="center" vertical="center" shrinkToFit="1"/>
    </xf>
    <xf numFmtId="0" fontId="31" fillId="0" borderId="17" xfId="0" applyFont="1" applyFill="1" applyBorder="1" applyAlignment="1">
      <alignment horizontal="left" vertical="top" wrapText="1"/>
    </xf>
    <xf numFmtId="0" fontId="29" fillId="0" borderId="17" xfId="0" applyFont="1" applyFill="1" applyBorder="1" applyAlignment="1">
      <alignment horizontal="left" vertical="top"/>
    </xf>
    <xf numFmtId="0" fontId="23" fillId="0" borderId="10" xfId="0" applyFont="1" applyFill="1" applyBorder="1" applyAlignment="1">
      <alignment horizontal="center" vertical="center" wrapText="1"/>
    </xf>
    <xf numFmtId="0" fontId="36" fillId="0" borderId="1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5" xfId="0" applyBorder="1" applyAlignment="1">
      <alignment horizontal="center"/>
    </xf>
    <xf numFmtId="0" fontId="23" fillId="0" borderId="12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31" fillId="0" borderId="17" xfId="0" applyFont="1" applyBorder="1" applyAlignment="1">
      <alignment horizontal="left" vertical="top"/>
    </xf>
    <xf numFmtId="0" fontId="29" fillId="0" borderId="17" xfId="0" applyFont="1" applyBorder="1" applyAlignment="1">
      <alignment horizontal="left" vertical="top"/>
    </xf>
    <xf numFmtId="0" fontId="31" fillId="0" borderId="17" xfId="0" applyFont="1" applyBorder="1" applyAlignment="1">
      <alignment horizontal="right" vertical="top"/>
    </xf>
    <xf numFmtId="0" fontId="0" fillId="0" borderId="17" xfId="0" applyBorder="1" applyAlignment="1">
      <alignment horizontal="right" vertical="top"/>
    </xf>
    <xf numFmtId="0" fontId="39" fillId="0" borderId="0" xfId="0" applyFont="1" applyAlignment="1">
      <alignment horizontal="center"/>
    </xf>
    <xf numFmtId="0" fontId="33" fillId="0" borderId="19" xfId="0" applyFont="1" applyBorder="1" applyAlignment="1">
      <alignment horizontal="left"/>
    </xf>
    <xf numFmtId="0" fontId="33" fillId="0" borderId="19" xfId="0" applyFont="1" applyBorder="1" applyAlignment="1">
      <alignment horizontal="right"/>
    </xf>
    <xf numFmtId="58" fontId="33" fillId="0" borderId="0" xfId="0" applyNumberFormat="1" applyFont="1" applyFill="1" applyAlignment="1">
      <alignment horizontal="right"/>
    </xf>
    <xf numFmtId="0" fontId="0" fillId="0" borderId="17" xfId="0" applyFill="1" applyBorder="1" applyAlignment="1">
      <alignment horizontal="right" vertical="top"/>
    </xf>
    <xf numFmtId="0" fontId="23" fillId="0" borderId="0" xfId="0" applyFont="1" applyBorder="1" applyAlignment="1">
      <alignment horizontal="left" vertical="center"/>
    </xf>
    <xf numFmtId="0" fontId="0" fillId="0" borderId="15" xfId="0" applyFont="1" applyBorder="1" applyAlignment="1">
      <alignment horizontal="left" vertical="center"/>
    </xf>
    <xf numFmtId="38" fontId="23" fillId="0" borderId="0" xfId="35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38" fontId="0" fillId="0" borderId="0" xfId="35" applyFont="1" applyAlignment="1">
      <alignment vertical="center"/>
    </xf>
    <xf numFmtId="0" fontId="31" fillId="0" borderId="17" xfId="0" applyFont="1" applyBorder="1" applyAlignment="1">
      <alignment horizontal="left" vertical="top" wrapText="1"/>
    </xf>
    <xf numFmtId="0" fontId="29" fillId="0" borderId="0" xfId="0" applyFont="1" applyAlignment="1">
      <alignment horizontal="left" vertical="top"/>
    </xf>
    <xf numFmtId="0" fontId="25" fillId="0" borderId="0" xfId="0" applyFont="1" applyAlignment="1">
      <alignment horizontal="center" vertical="center"/>
    </xf>
    <xf numFmtId="38" fontId="23" fillId="0" borderId="23" xfId="35" applyFont="1" applyBorder="1" applyAlignment="1">
      <alignment horizontal="right" vertical="center"/>
    </xf>
    <xf numFmtId="38" fontId="23" fillId="0" borderId="0" xfId="35" applyFont="1" applyBorder="1" applyAlignment="1">
      <alignment horizontal="right" vertical="center"/>
    </xf>
    <xf numFmtId="192" fontId="23" fillId="0" borderId="0" xfId="35" applyNumberFormat="1" applyFont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23" fillId="0" borderId="26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49" fontId="1" fillId="0" borderId="0" xfId="46" applyNumberFormat="1" applyFont="1" applyFill="1" applyBorder="1" applyAlignment="1">
      <alignment horizontal="center" vertical="center"/>
    </xf>
    <xf numFmtId="49" fontId="0" fillId="0" borderId="0" xfId="48" applyNumberFormat="1" applyFont="1" applyFill="1" applyBorder="1" applyAlignment="1">
      <alignment horizontal="center" vertical="center"/>
    </xf>
    <xf numFmtId="194" fontId="42" fillId="0" borderId="30" xfId="46" applyNumberFormat="1" applyFont="1" applyFill="1" applyBorder="1" applyAlignment="1">
      <alignment horizontal="left" vertical="top"/>
    </xf>
    <xf numFmtId="0" fontId="25" fillId="0" borderId="0" xfId="48" applyFont="1" applyAlignment="1">
      <alignment horizontal="right"/>
    </xf>
    <xf numFmtId="49" fontId="38" fillId="0" borderId="31" xfId="46" applyNumberFormat="1" applyFont="1" applyFill="1" applyBorder="1" applyAlignment="1">
      <alignment horizontal="center" vertical="center"/>
    </xf>
    <xf numFmtId="49" fontId="38" fillId="0" borderId="32" xfId="46" applyNumberFormat="1" applyFont="1" applyFill="1" applyBorder="1" applyAlignment="1">
      <alignment horizontal="center" vertical="center"/>
    </xf>
    <xf numFmtId="49" fontId="38" fillId="0" borderId="13" xfId="46" applyNumberFormat="1" applyFont="1" applyFill="1" applyBorder="1" applyAlignment="1">
      <alignment horizontal="center" vertical="center"/>
    </xf>
    <xf numFmtId="49" fontId="38" fillId="0" borderId="10" xfId="46" applyNumberFormat="1" applyFont="1" applyFill="1" applyBorder="1" applyAlignment="1">
      <alignment horizontal="center" vertical="center"/>
    </xf>
    <xf numFmtId="193" fontId="38" fillId="0" borderId="32" xfId="46" applyNumberFormat="1" applyFont="1" applyFill="1" applyBorder="1" applyAlignment="1">
      <alignment horizontal="center" vertical="center"/>
    </xf>
    <xf numFmtId="49" fontId="23" fillId="0" borderId="32" xfId="50" applyNumberFormat="1" applyFont="1" applyFill="1" applyBorder="1" applyAlignment="1">
      <alignment horizontal="center" vertical="center"/>
    </xf>
    <xf numFmtId="196" fontId="23" fillId="0" borderId="28" xfId="50" applyNumberFormat="1" applyFont="1" applyFill="1" applyBorder="1" applyAlignment="1">
      <alignment horizontal="center" vertical="center"/>
    </xf>
    <xf numFmtId="196" fontId="23" fillId="0" borderId="20" xfId="50" applyNumberFormat="1" applyFont="1" applyFill="1" applyBorder="1" applyAlignment="1">
      <alignment horizontal="center" vertical="center"/>
    </xf>
    <xf numFmtId="49" fontId="38" fillId="0" borderId="33" xfId="46" applyNumberFormat="1" applyFont="1" applyBorder="1" applyAlignment="1">
      <alignment horizontal="center" vertical="center"/>
    </xf>
    <xf numFmtId="49" fontId="38" fillId="0" borderId="25" xfId="46" applyNumberFormat="1" applyFont="1" applyBorder="1" applyAlignment="1">
      <alignment horizontal="center" vertical="center"/>
    </xf>
    <xf numFmtId="196" fontId="23" fillId="0" borderId="33" xfId="50" applyNumberFormat="1" applyFont="1" applyFill="1" applyBorder="1" applyAlignment="1">
      <alignment horizontal="center" vertical="center"/>
    </xf>
    <xf numFmtId="196" fontId="23" fillId="0" borderId="25" xfId="50" applyNumberFormat="1" applyFont="1" applyFill="1" applyBorder="1" applyAlignment="1">
      <alignment horizontal="center" vertical="center"/>
    </xf>
    <xf numFmtId="194" fontId="42" fillId="0" borderId="30" xfId="46" applyNumberFormat="1" applyFont="1" applyFill="1" applyBorder="1" applyAlignment="1">
      <alignment horizontal="left" vertical="top" wrapText="1"/>
    </xf>
    <xf numFmtId="194" fontId="42" fillId="0" borderId="30" xfId="46" applyNumberFormat="1" applyFont="1" applyFill="1" applyBorder="1" applyAlignment="1">
      <alignment horizontal="right" vertical="center"/>
    </xf>
    <xf numFmtId="194" fontId="42" fillId="0" borderId="30" xfId="46" quotePrefix="1" applyNumberFormat="1" applyFont="1" applyFill="1" applyBorder="1" applyAlignment="1">
      <alignment horizontal="right" vertical="center"/>
    </xf>
    <xf numFmtId="194" fontId="38" fillId="0" borderId="0" xfId="46" applyNumberFormat="1" applyFont="1" applyFill="1" applyBorder="1" applyAlignment="1">
      <alignment horizontal="right" vertical="top"/>
    </xf>
    <xf numFmtId="194" fontId="38" fillId="0" borderId="0" xfId="46" quotePrefix="1" applyNumberFormat="1" applyFont="1" applyFill="1" applyBorder="1" applyAlignment="1">
      <alignment horizontal="right" vertical="top"/>
    </xf>
    <xf numFmtId="0" fontId="25" fillId="0" borderId="0" xfId="48" applyFont="1" applyAlignment="1">
      <alignment horizontal="left"/>
    </xf>
    <xf numFmtId="196" fontId="33" fillId="0" borderId="27" xfId="50" applyNumberFormat="1" applyFont="1" applyFill="1" applyBorder="1" applyAlignment="1">
      <alignment horizontal="right"/>
    </xf>
    <xf numFmtId="193" fontId="38" fillId="0" borderId="34" xfId="46" applyNumberFormat="1" applyFont="1" applyFill="1" applyBorder="1" applyAlignment="1">
      <alignment horizontal="center" vertical="center"/>
    </xf>
    <xf numFmtId="193" fontId="38" fillId="0" borderId="24" xfId="46" applyNumberFormat="1" applyFont="1" applyFill="1" applyBorder="1" applyAlignment="1">
      <alignment horizontal="center" vertical="center"/>
    </xf>
    <xf numFmtId="193" fontId="38" fillId="0" borderId="28" xfId="46" applyNumberFormat="1" applyFont="1" applyFill="1" applyBorder="1" applyAlignment="1">
      <alignment horizontal="center" vertical="center"/>
    </xf>
    <xf numFmtId="193" fontId="38" fillId="0" borderId="20" xfId="46" applyNumberFormat="1" applyFont="1" applyFill="1" applyBorder="1" applyAlignment="1">
      <alignment horizontal="center" vertical="center"/>
    </xf>
    <xf numFmtId="195" fontId="23" fillId="0" borderId="28" xfId="50" applyNumberFormat="1" applyFont="1" applyFill="1" applyBorder="1" applyAlignment="1">
      <alignment horizontal="center" vertical="center"/>
    </xf>
    <xf numFmtId="195" fontId="23" fillId="0" borderId="20" xfId="50" applyNumberFormat="1" applyFont="1" applyFill="1" applyBorder="1" applyAlignment="1">
      <alignment horizontal="center" vertical="center"/>
    </xf>
    <xf numFmtId="49" fontId="38" fillId="0" borderId="0" xfId="47" applyNumberFormat="1" applyFont="1" applyFill="1" applyBorder="1" applyAlignment="1">
      <alignment horizontal="distributed" vertical="top"/>
    </xf>
    <xf numFmtId="49" fontId="1" fillId="0" borderId="0" xfId="47" applyNumberFormat="1" applyFont="1" applyFill="1" applyBorder="1" applyAlignment="1">
      <alignment horizontal="distributed" vertical="top"/>
    </xf>
    <xf numFmtId="49" fontId="38" fillId="0" borderId="0" xfId="47" applyNumberFormat="1" applyFont="1" applyFill="1" applyBorder="1" applyAlignment="1">
      <alignment horizontal="center" vertical="top"/>
    </xf>
    <xf numFmtId="0" fontId="31" fillId="0" borderId="0" xfId="0" applyFont="1" applyBorder="1" applyAlignment="1">
      <alignment vertical="top"/>
    </xf>
    <xf numFmtId="0" fontId="23" fillId="0" borderId="12" xfId="0" applyFont="1" applyBorder="1" applyAlignment="1">
      <alignment horizontal="distributed" vertical="center"/>
    </xf>
    <xf numFmtId="0" fontId="23" fillId="0" borderId="13" xfId="0" applyFont="1" applyBorder="1" applyAlignment="1">
      <alignment horizontal="distributed" vertical="center"/>
    </xf>
    <xf numFmtId="0" fontId="23" fillId="0" borderId="11" xfId="0" applyFont="1" applyBorder="1" applyAlignment="1">
      <alignment horizontal="distributed" vertical="center"/>
    </xf>
    <xf numFmtId="49" fontId="1" fillId="0" borderId="0" xfId="47" applyNumberFormat="1" applyFont="1" applyFill="1" applyBorder="1" applyAlignment="1">
      <alignment horizontal="distributed" vertical="center"/>
    </xf>
    <xf numFmtId="49" fontId="1" fillId="0" borderId="15" xfId="47" applyNumberFormat="1" applyFont="1" applyFill="1" applyBorder="1" applyAlignment="1">
      <alignment horizontal="distributed" vertical="center"/>
    </xf>
    <xf numFmtId="0" fontId="0" fillId="0" borderId="23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33" fillId="0" borderId="0" xfId="0" applyFont="1" applyAlignment="1">
      <alignment horizontal="right"/>
    </xf>
    <xf numFmtId="0" fontId="56" fillId="0" borderId="13" xfId="0" applyFont="1" applyBorder="1" applyAlignment="1">
      <alignment horizontal="distributed" vertical="center"/>
    </xf>
    <xf numFmtId="0" fontId="56" fillId="0" borderId="10" xfId="0" applyFont="1" applyBorder="1" applyAlignment="1">
      <alignment horizontal="distributed" vertical="center"/>
    </xf>
    <xf numFmtId="0" fontId="56" fillId="0" borderId="11" xfId="0" applyFont="1" applyBorder="1" applyAlignment="1">
      <alignment horizontal="distributed" vertical="center"/>
    </xf>
    <xf numFmtId="49" fontId="1" fillId="0" borderId="23" xfId="47" applyNumberFormat="1" applyFont="1" applyFill="1" applyBorder="1" applyAlignment="1">
      <alignment horizontal="distributed" vertical="top"/>
    </xf>
    <xf numFmtId="49" fontId="1" fillId="0" borderId="15" xfId="47" applyNumberFormat="1" applyFont="1" applyFill="1" applyBorder="1" applyAlignment="1">
      <alignment horizontal="distributed" vertical="top"/>
    </xf>
    <xf numFmtId="49" fontId="38" fillId="0" borderId="23" xfId="47" applyNumberFormat="1" applyFont="1" applyFill="1" applyBorder="1" applyAlignment="1">
      <alignment horizontal="distributed" vertical="top"/>
    </xf>
    <xf numFmtId="49" fontId="38" fillId="0" borderId="15" xfId="47" applyNumberFormat="1" applyFont="1" applyFill="1" applyBorder="1" applyAlignment="1">
      <alignment horizontal="distributed" vertical="top"/>
    </xf>
    <xf numFmtId="0" fontId="23" fillId="0" borderId="0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23" fillId="0" borderId="23" xfId="0" applyFont="1" applyBorder="1" applyAlignment="1">
      <alignment horizontal="right"/>
    </xf>
    <xf numFmtId="0" fontId="23" fillId="0" borderId="0" xfId="0" applyFont="1" applyBorder="1" applyAlignment="1">
      <alignment horizontal="right"/>
    </xf>
    <xf numFmtId="0" fontId="0" fillId="0" borderId="17" xfId="0" applyBorder="1" applyAlignment="1">
      <alignment horizontal="left" vertical="top"/>
    </xf>
    <xf numFmtId="0" fontId="23" fillId="0" borderId="13" xfId="0" applyFont="1" applyBorder="1" applyAlignment="1">
      <alignment horizontal="center" vertical="center" shrinkToFit="1"/>
    </xf>
    <xf numFmtId="0" fontId="23" fillId="0" borderId="10" xfId="0" applyFont="1" applyBorder="1" applyAlignment="1">
      <alignment horizontal="center" vertical="center" shrinkToFit="1"/>
    </xf>
    <xf numFmtId="0" fontId="23" fillId="0" borderId="11" xfId="0" applyFont="1" applyBorder="1" applyAlignment="1">
      <alignment horizontal="center" vertical="center" shrinkToFit="1"/>
    </xf>
    <xf numFmtId="0" fontId="0" fillId="0" borderId="23" xfId="0" applyBorder="1" applyAlignment="1">
      <alignment horizontal="right"/>
    </xf>
    <xf numFmtId="0" fontId="0" fillId="0" borderId="0" xfId="0" applyBorder="1" applyAlignment="1">
      <alignment horizontal="right"/>
    </xf>
    <xf numFmtId="184" fontId="23" fillId="0" borderId="0" xfId="0" applyNumberFormat="1" applyFont="1" applyAlignment="1">
      <alignment horizontal="right"/>
    </xf>
    <xf numFmtId="38" fontId="23" fillId="0" borderId="0" xfId="35" applyFont="1" applyAlignment="1">
      <alignment horizontal="right"/>
    </xf>
    <xf numFmtId="190" fontId="23" fillId="0" borderId="0" xfId="28" applyNumberFormat="1" applyFont="1" applyAlignment="1">
      <alignment horizontal="right"/>
    </xf>
    <xf numFmtId="0" fontId="27" fillId="0" borderId="17" xfId="0" applyFont="1" applyBorder="1" applyAlignment="1">
      <alignment horizontal="right" vertical="top"/>
    </xf>
    <xf numFmtId="184" fontId="0" fillId="0" borderId="0" xfId="0" applyNumberFormat="1" applyAlignment="1">
      <alignment horizontal="right"/>
    </xf>
    <xf numFmtId="38" fontId="0" fillId="0" borderId="0" xfId="35" applyFont="1" applyAlignment="1">
      <alignment horizontal="right"/>
    </xf>
    <xf numFmtId="190" fontId="0" fillId="0" borderId="0" xfId="28" applyNumberFormat="1" applyFont="1" applyAlignment="1">
      <alignment horizontal="right"/>
    </xf>
    <xf numFmtId="0" fontId="23" fillId="0" borderId="26" xfId="0" applyFont="1" applyBorder="1" applyAlignment="1">
      <alignment horizontal="center" vertical="center" wrapText="1"/>
    </xf>
    <xf numFmtId="38" fontId="23" fillId="0" borderId="23" xfId="35" applyFont="1" applyBorder="1" applyAlignment="1">
      <alignment horizontal="right"/>
    </xf>
    <xf numFmtId="192" fontId="23" fillId="0" borderId="0" xfId="35" applyNumberFormat="1" applyFont="1" applyAlignment="1">
      <alignment horizontal="center"/>
    </xf>
    <xf numFmtId="0" fontId="31" fillId="0" borderId="0" xfId="0" applyFont="1" applyBorder="1" applyAlignment="1">
      <alignment horizontal="left" vertical="top" wrapText="1"/>
    </xf>
    <xf numFmtId="0" fontId="31" fillId="0" borderId="0" xfId="0" applyFont="1" applyFill="1" applyBorder="1" applyAlignment="1">
      <alignment horizontal="left" vertical="top" wrapText="1"/>
    </xf>
    <xf numFmtId="0" fontId="31" fillId="0" borderId="17" xfId="0" applyFont="1" applyBorder="1" applyAlignment="1">
      <alignment horizontal="right"/>
    </xf>
    <xf numFmtId="38" fontId="23" fillId="0" borderId="23" xfId="35" applyNumberFormat="1" applyFont="1" applyBorder="1" applyAlignment="1">
      <alignment horizontal="right"/>
    </xf>
    <xf numFmtId="38" fontId="23" fillId="0" borderId="0" xfId="35" applyNumberFormat="1" applyFont="1" applyBorder="1" applyAlignment="1">
      <alignment horizontal="right"/>
    </xf>
    <xf numFmtId="0" fontId="29" fillId="0" borderId="26" xfId="0" applyFont="1" applyBorder="1" applyAlignment="1">
      <alignment horizontal="right" vertical="center"/>
    </xf>
    <xf numFmtId="0" fontId="29" fillId="0" borderId="17" xfId="0" applyFont="1" applyBorder="1" applyAlignment="1">
      <alignment horizontal="right"/>
    </xf>
    <xf numFmtId="0" fontId="29" fillId="0" borderId="17" xfId="0" applyFont="1" applyBorder="1" applyAlignment="1">
      <alignment horizontal="center" vertical="top"/>
    </xf>
    <xf numFmtId="0" fontId="31" fillId="0" borderId="0" xfId="0" applyFont="1" applyBorder="1" applyAlignment="1">
      <alignment horizontal="distributed"/>
    </xf>
    <xf numFmtId="0" fontId="31" fillId="0" borderId="15" xfId="0" applyFont="1" applyBorder="1" applyAlignment="1">
      <alignment horizontal="distributed"/>
    </xf>
    <xf numFmtId="184" fontId="23" fillId="0" borderId="23" xfId="36" applyNumberFormat="1" applyFont="1" applyBorder="1" applyAlignment="1">
      <alignment horizontal="right"/>
    </xf>
    <xf numFmtId="184" fontId="23" fillId="0" borderId="0" xfId="36" applyNumberFormat="1" applyFont="1" applyBorder="1" applyAlignment="1">
      <alignment horizontal="right"/>
    </xf>
    <xf numFmtId="0" fontId="23" fillId="0" borderId="0" xfId="0" applyFont="1" applyBorder="1" applyAlignment="1">
      <alignment shrinkToFit="1"/>
    </xf>
    <xf numFmtId="0" fontId="23" fillId="0" borderId="15" xfId="0" applyFont="1" applyBorder="1" applyAlignment="1">
      <alignment shrinkToFit="1"/>
    </xf>
    <xf numFmtId="0" fontId="0" fillId="0" borderId="0" xfId="0" applyFont="1" applyBorder="1" applyAlignment="1">
      <alignment horizontal="distributed"/>
    </xf>
    <xf numFmtId="0" fontId="0" fillId="0" borderId="15" xfId="0" applyFont="1" applyBorder="1" applyAlignment="1">
      <alignment horizontal="distributed"/>
    </xf>
    <xf numFmtId="184" fontId="0" fillId="0" borderId="23" xfId="0" applyNumberFormat="1" applyFont="1" applyBorder="1" applyAlignment="1"/>
    <xf numFmtId="184" fontId="0" fillId="0" borderId="0" xfId="0" applyNumberFormat="1" applyFont="1" applyBorder="1" applyAlignment="1"/>
    <xf numFmtId="0" fontId="23" fillId="0" borderId="0" xfId="0" applyFont="1" applyBorder="1" applyAlignment="1">
      <alignment horizontal="distributed"/>
    </xf>
    <xf numFmtId="38" fontId="23" fillId="0" borderId="0" xfId="36" applyFont="1" applyBorder="1" applyAlignment="1">
      <alignment horizontal="right"/>
    </xf>
    <xf numFmtId="0" fontId="23" fillId="0" borderId="0" xfId="0" applyFont="1" applyAlignment="1"/>
    <xf numFmtId="0" fontId="23" fillId="0" borderId="15" xfId="0" applyFont="1" applyBorder="1" applyAlignment="1"/>
    <xf numFmtId="49" fontId="25" fillId="0" borderId="0" xfId="0" applyNumberFormat="1" applyFont="1" applyAlignment="1">
      <alignment horizontal="center" vertical="top" wrapText="1"/>
    </xf>
    <xf numFmtId="0" fontId="25" fillId="0" borderId="0" xfId="0" applyFont="1" applyAlignment="1">
      <alignment horizontal="center" vertical="top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0" fillId="0" borderId="0" xfId="0" applyAlignment="1"/>
    <xf numFmtId="0" fontId="23" fillId="0" borderId="0" xfId="0" applyFont="1" applyBorder="1" applyAlignment="1"/>
    <xf numFmtId="49" fontId="38" fillId="0" borderId="0" xfId="46" applyNumberFormat="1" applyFont="1" applyFill="1" applyBorder="1" applyAlignment="1">
      <alignment horizontal="distributed" vertical="center" shrinkToFit="1"/>
    </xf>
    <xf numFmtId="49" fontId="38" fillId="0" borderId="0" xfId="46" applyNumberFormat="1" applyFont="1" applyFill="1" applyBorder="1" applyAlignment="1">
      <alignment horizontal="distributed" vertical="center"/>
    </xf>
    <xf numFmtId="49" fontId="38" fillId="0" borderId="0" xfId="46" applyNumberFormat="1" applyFont="1" applyFill="1" applyBorder="1" applyAlignment="1">
      <alignment vertical="center"/>
    </xf>
    <xf numFmtId="49" fontId="38" fillId="0" borderId="0" xfId="46" applyNumberFormat="1" applyFont="1" applyFill="1" applyAlignment="1">
      <alignment vertical="center"/>
    </xf>
    <xf numFmtId="49" fontId="38" fillId="0" borderId="0" xfId="46" applyNumberFormat="1" applyFont="1" applyFill="1" applyBorder="1" applyAlignment="1">
      <alignment vertical="center" shrinkToFit="1"/>
    </xf>
    <xf numFmtId="49" fontId="61" fillId="0" borderId="0" xfId="46" applyNumberFormat="1" applyFont="1" applyFill="1" applyBorder="1" applyAlignment="1">
      <alignment vertical="center"/>
    </xf>
    <xf numFmtId="0" fontId="23" fillId="0" borderId="0" xfId="49" applyFont="1" applyFill="1" applyAlignment="1">
      <alignment horizontal="distributed" vertical="center" shrinkToFit="1"/>
    </xf>
    <xf numFmtId="49" fontId="53" fillId="0" borderId="0" xfId="46" applyNumberFormat="1" applyFont="1" applyFill="1" applyBorder="1" applyAlignment="1">
      <alignment vertical="center" wrapText="1" shrinkToFit="1"/>
    </xf>
    <xf numFmtId="0" fontId="0" fillId="0" borderId="0" xfId="0" applyAlignment="1">
      <alignment vertical="center"/>
    </xf>
    <xf numFmtId="0" fontId="31" fillId="0" borderId="0" xfId="49" applyFont="1" applyFill="1" applyAlignment="1">
      <alignment vertical="center" wrapText="1" shrinkToFit="1"/>
    </xf>
    <xf numFmtId="49" fontId="42" fillId="0" borderId="0" xfId="46" applyNumberFormat="1" applyFont="1" applyFill="1" applyBorder="1" applyAlignment="1">
      <alignment horizontal="distributed" vertical="center"/>
    </xf>
    <xf numFmtId="0" fontId="33" fillId="0" borderId="0" xfId="49" applyFont="1" applyFill="1" applyAlignment="1">
      <alignment horizontal="distributed" vertical="center"/>
    </xf>
    <xf numFmtId="0" fontId="0" fillId="0" borderId="0" xfId="0" applyFont="1" applyAlignment="1">
      <alignment vertical="center" shrinkToFit="1"/>
    </xf>
    <xf numFmtId="49" fontId="53" fillId="0" borderId="0" xfId="46" applyNumberFormat="1" applyFont="1" applyFill="1" applyBorder="1" applyAlignment="1">
      <alignment horizontal="distributed" vertical="center" shrinkToFit="1"/>
    </xf>
    <xf numFmtId="0" fontId="31" fillId="0" borderId="0" xfId="49" applyFont="1" applyFill="1" applyAlignment="1">
      <alignment horizontal="distributed" vertical="center" shrinkToFit="1"/>
    </xf>
    <xf numFmtId="49" fontId="1" fillId="0" borderId="0" xfId="46" applyNumberFormat="1" applyFont="1" applyFill="1" applyBorder="1" applyAlignment="1">
      <alignment horizontal="distributed" vertical="center" shrinkToFit="1"/>
    </xf>
    <xf numFmtId="0" fontId="25" fillId="0" borderId="0" xfId="49" applyFont="1" applyAlignment="1">
      <alignment horizontal="right"/>
    </xf>
    <xf numFmtId="200" fontId="38" fillId="0" borderId="10" xfId="46" applyNumberFormat="1" applyFont="1" applyFill="1" applyBorder="1" applyAlignment="1">
      <alignment horizontal="center" vertical="center" shrinkToFit="1"/>
    </xf>
    <xf numFmtId="201" fontId="38" fillId="0" borderId="10" xfId="46" applyNumberFormat="1" applyFont="1" applyFill="1" applyBorder="1" applyAlignment="1">
      <alignment horizontal="center" vertical="center" shrinkToFit="1"/>
    </xf>
    <xf numFmtId="201" fontId="42" fillId="0" borderId="11" xfId="46" applyNumberFormat="1" applyFont="1" applyFill="1" applyBorder="1" applyAlignment="1">
      <alignment horizontal="center" vertical="center"/>
    </xf>
    <xf numFmtId="201" fontId="42" fillId="0" borderId="12" xfId="46" applyNumberFormat="1" applyFont="1" applyFill="1" applyBorder="1" applyAlignment="1">
      <alignment horizontal="center" vertical="center"/>
    </xf>
    <xf numFmtId="201" fontId="38" fillId="0" borderId="10" xfId="46" applyNumberFormat="1" applyFont="1" applyFill="1" applyBorder="1" applyAlignment="1">
      <alignment horizontal="center" vertical="center"/>
    </xf>
    <xf numFmtId="202" fontId="38" fillId="0" borderId="11" xfId="46" applyNumberFormat="1" applyFont="1" applyFill="1" applyBorder="1" applyAlignment="1">
      <alignment horizontal="center" vertical="center"/>
    </xf>
    <xf numFmtId="203" fontId="42" fillId="0" borderId="26" xfId="46" applyNumberFormat="1" applyFont="1" applyFill="1" applyBorder="1" applyAlignment="1">
      <alignment horizontal="center" vertical="center" wrapText="1"/>
    </xf>
    <xf numFmtId="203" fontId="42" fillId="0" borderId="25" xfId="46" applyNumberFormat="1" applyFont="1" applyFill="1" applyBorder="1" applyAlignment="1">
      <alignment horizontal="center" vertical="center" wrapText="1"/>
    </xf>
    <xf numFmtId="0" fontId="31" fillId="0" borderId="17" xfId="49" applyFont="1" applyBorder="1" applyAlignment="1">
      <alignment horizontal="right" vertical="center"/>
    </xf>
    <xf numFmtId="0" fontId="25" fillId="0" borderId="0" xfId="49" applyFont="1" applyAlignment="1">
      <alignment horizontal="left"/>
    </xf>
    <xf numFmtId="203" fontId="42" fillId="0" borderId="19" xfId="47" applyNumberFormat="1" applyFont="1" applyFill="1" applyBorder="1" applyAlignment="1">
      <alignment horizontal="right" vertical="top"/>
    </xf>
    <xf numFmtId="0" fontId="0" fillId="0" borderId="19" xfId="0" applyBorder="1" applyAlignment="1">
      <alignment vertical="top"/>
    </xf>
    <xf numFmtId="203" fontId="33" fillId="0" borderId="12" xfId="49" applyNumberFormat="1" applyFont="1" applyFill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203" fontId="42" fillId="0" borderId="11" xfId="47" applyNumberFormat="1" applyFont="1" applyFill="1" applyBorder="1" applyAlignment="1">
      <alignment horizontal="center" vertical="center"/>
    </xf>
    <xf numFmtId="203" fontId="42" fillId="0" borderId="12" xfId="47" applyNumberFormat="1" applyFont="1" applyFill="1" applyBorder="1" applyAlignment="1">
      <alignment horizontal="center" vertical="center"/>
    </xf>
    <xf numFmtId="203" fontId="38" fillId="0" borderId="18" xfId="47" applyNumberFormat="1" applyFont="1" applyFill="1" applyBorder="1" applyAlignment="1">
      <alignment horizontal="center" vertical="center" wrapText="1"/>
    </xf>
    <xf numFmtId="203" fontId="38" fillId="0" borderId="20" xfId="47" applyNumberFormat="1" applyFont="1" applyFill="1" applyBorder="1" applyAlignment="1">
      <alignment horizontal="center" vertical="center" wrapText="1"/>
    </xf>
    <xf numFmtId="203" fontId="38" fillId="0" borderId="18" xfId="47" applyNumberFormat="1" applyFont="1" applyFill="1" applyBorder="1" applyAlignment="1">
      <alignment horizontal="center" vertical="center" shrinkToFit="1"/>
    </xf>
    <xf numFmtId="203" fontId="38" fillId="0" borderId="20" xfId="47" applyNumberFormat="1" applyFont="1" applyFill="1" applyBorder="1" applyAlignment="1">
      <alignment horizontal="center" vertical="center" shrinkToFit="1"/>
    </xf>
    <xf numFmtId="203" fontId="42" fillId="0" borderId="18" xfId="47" applyNumberFormat="1" applyFont="1" applyFill="1" applyBorder="1" applyAlignment="1">
      <alignment horizontal="center" vertical="center" wrapText="1"/>
    </xf>
    <xf numFmtId="203" fontId="42" fillId="0" borderId="20" xfId="47" applyNumberFormat="1" applyFont="1" applyFill="1" applyBorder="1" applyAlignment="1">
      <alignment horizontal="center" vertical="center" wrapText="1"/>
    </xf>
    <xf numFmtId="203" fontId="38" fillId="0" borderId="26" xfId="47" applyNumberFormat="1" applyFont="1" applyFill="1" applyBorder="1" applyAlignment="1">
      <alignment horizontal="center" vertical="center" shrinkToFit="1"/>
    </xf>
    <xf numFmtId="203" fontId="38" fillId="0" borderId="25" xfId="47" applyNumberFormat="1" applyFont="1" applyFill="1" applyBorder="1" applyAlignment="1">
      <alignment horizontal="center" vertical="center" shrinkToFit="1"/>
    </xf>
    <xf numFmtId="0" fontId="33" fillId="0" borderId="17" xfId="0" applyFont="1" applyBorder="1" applyAlignment="1">
      <alignment horizontal="left" vertical="top" wrapText="1"/>
    </xf>
    <xf numFmtId="0" fontId="33" fillId="0" borderId="17" xfId="0" applyFont="1" applyBorder="1" applyAlignment="1">
      <alignment horizontal="left" vertical="top"/>
    </xf>
    <xf numFmtId="0" fontId="27" fillId="0" borderId="17" xfId="0" applyFont="1" applyBorder="1" applyAlignment="1">
      <alignment horizontal="left" vertical="top"/>
    </xf>
    <xf numFmtId="0" fontId="27" fillId="0" borderId="0" xfId="0" applyFont="1" applyAlignment="1">
      <alignment horizontal="left" vertical="top"/>
    </xf>
    <xf numFmtId="0" fontId="25" fillId="0" borderId="0" xfId="0" applyFont="1" applyAlignment="1">
      <alignment horizontal="left"/>
    </xf>
    <xf numFmtId="0" fontId="33" fillId="0" borderId="19" xfId="0" applyFont="1" applyBorder="1" applyAlignment="1">
      <alignment horizontal="right" vertical="center"/>
    </xf>
    <xf numFmtId="0" fontId="0" fillId="0" borderId="19" xfId="0" applyBorder="1" applyAlignment="1"/>
    <xf numFmtId="0" fontId="23" fillId="0" borderId="12" xfId="0" applyFont="1" applyBorder="1" applyAlignment="1">
      <alignment vertical="center"/>
    </xf>
    <xf numFmtId="0" fontId="23" fillId="0" borderId="17" xfId="0" applyFont="1" applyBorder="1" applyAlignment="1">
      <alignment horizontal="left" vertical="center"/>
    </xf>
    <xf numFmtId="0" fontId="33" fillId="0" borderId="17" xfId="0" applyFont="1" applyBorder="1" applyAlignment="1">
      <alignment horizontal="right" vertical="top"/>
    </xf>
    <xf numFmtId="0" fontId="27" fillId="0" borderId="17" xfId="0" applyFont="1" applyBorder="1" applyAlignment="1"/>
    <xf numFmtId="0" fontId="31" fillId="0" borderId="0" xfId="0" applyFont="1" applyAlignment="1">
      <alignment horizontal="left"/>
    </xf>
    <xf numFmtId="0" fontId="29" fillId="0" borderId="0" xfId="0" applyFont="1" applyAlignment="1"/>
    <xf numFmtId="0" fontId="0" fillId="0" borderId="0" xfId="0" applyAlignment="1">
      <alignment horizontal="right"/>
    </xf>
    <xf numFmtId="0" fontId="0" fillId="0" borderId="12" xfId="0" applyBorder="1"/>
    <xf numFmtId="0" fontId="0" fillId="0" borderId="13" xfId="0" applyBorder="1"/>
    <xf numFmtId="0" fontId="62" fillId="0" borderId="10" xfId="0" applyFont="1" applyBorder="1" applyAlignment="1">
      <alignment horizontal="center" vertical="center"/>
    </xf>
    <xf numFmtId="0" fontId="33" fillId="0" borderId="10" xfId="0" applyFont="1" applyBorder="1" applyAlignment="1">
      <alignment horizontal="distributed" vertical="center" wrapText="1"/>
    </xf>
    <xf numFmtId="0" fontId="33" fillId="0" borderId="18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distributed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33" fillId="0" borderId="18" xfId="0" applyFont="1" applyBorder="1" applyAlignment="1">
      <alignment horizontal="center" vertical="center"/>
    </xf>
    <xf numFmtId="0" fontId="33" fillId="0" borderId="20" xfId="0" applyFont="1" applyBorder="1" applyAlignment="1">
      <alignment horizontal="center" vertical="center"/>
    </xf>
    <xf numFmtId="0" fontId="33" fillId="0" borderId="26" xfId="0" applyFont="1" applyBorder="1" applyAlignment="1">
      <alignment horizontal="center" vertical="center" wrapText="1"/>
    </xf>
    <xf numFmtId="0" fontId="33" fillId="0" borderId="25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shrinkToFit="1"/>
    </xf>
    <xf numFmtId="0" fontId="33" fillId="0" borderId="17" xfId="0" applyFont="1" applyBorder="1" applyAlignment="1">
      <alignment horizontal="center" vertical="center" wrapText="1"/>
    </xf>
    <xf numFmtId="0" fontId="33" fillId="0" borderId="19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 wrapText="1"/>
    </xf>
    <xf numFmtId="0" fontId="0" fillId="0" borderId="17" xfId="0" applyBorder="1" applyAlignment="1"/>
    <xf numFmtId="0" fontId="31" fillId="0" borderId="17" xfId="0" applyFont="1" applyBorder="1" applyAlignment="1">
      <alignment horizontal="center" vertical="center" wrapText="1"/>
    </xf>
    <xf numFmtId="0" fontId="31" fillId="0" borderId="19" xfId="0" applyFont="1" applyBorder="1" applyAlignment="1">
      <alignment horizontal="center" vertical="center" wrapText="1"/>
    </xf>
    <xf numFmtId="49" fontId="38" fillId="0" borderId="0" xfId="47" applyNumberFormat="1" applyFont="1" applyFill="1" applyBorder="1" applyAlignment="1">
      <alignment horizontal="distributed" vertical="center"/>
    </xf>
    <xf numFmtId="49" fontId="61" fillId="0" borderId="17" xfId="47" applyNumberFormat="1" applyFont="1" applyFill="1" applyBorder="1" applyAlignment="1">
      <alignment horizontal="left" vertical="top" wrapText="1"/>
    </xf>
    <xf numFmtId="0" fontId="34" fillId="0" borderId="17" xfId="0" applyFont="1" applyBorder="1" applyAlignment="1">
      <alignment horizontal="left" vertical="top"/>
    </xf>
    <xf numFmtId="49" fontId="38" fillId="0" borderId="0" xfId="47" applyNumberFormat="1" applyFont="1" applyFill="1" applyBorder="1" applyAlignment="1">
      <alignment horizontal="center" vertical="center" shrinkToFit="1"/>
    </xf>
    <xf numFmtId="49" fontId="38" fillId="0" borderId="15" xfId="47" applyNumberFormat="1" applyFont="1" applyFill="1" applyBorder="1" applyAlignment="1">
      <alignment horizontal="center" vertical="center" shrinkToFit="1"/>
    </xf>
    <xf numFmtId="49" fontId="42" fillId="0" borderId="0" xfId="47" applyNumberFormat="1" applyFont="1" applyFill="1" applyBorder="1" applyAlignment="1">
      <alignment horizontal="center" vertical="center" shrinkToFit="1"/>
    </xf>
    <xf numFmtId="49" fontId="42" fillId="0" borderId="15" xfId="47" applyNumberFormat="1" applyFont="1" applyFill="1" applyBorder="1" applyAlignment="1">
      <alignment horizontal="center" vertical="center" shrinkToFit="1"/>
    </xf>
    <xf numFmtId="49" fontId="20" fillId="0" borderId="0" xfId="47" applyNumberFormat="1" applyFont="1" applyFill="1" applyBorder="1" applyAlignment="1">
      <alignment horizontal="center" vertical="center"/>
    </xf>
    <xf numFmtId="0" fontId="64" fillId="0" borderId="0" xfId="0" applyFont="1" applyAlignment="1">
      <alignment horizontal="right"/>
    </xf>
    <xf numFmtId="49" fontId="38" fillId="0" borderId="13" xfId="47" applyNumberFormat="1" applyFont="1" applyFill="1" applyBorder="1" applyAlignment="1">
      <alignment horizontal="center" vertical="center"/>
    </xf>
    <xf numFmtId="49" fontId="65" fillId="0" borderId="10" xfId="47" applyNumberFormat="1" applyFont="1" applyFill="1" applyBorder="1" applyAlignment="1">
      <alignment horizontal="center" vertical="center"/>
    </xf>
    <xf numFmtId="49" fontId="41" fillId="0" borderId="0" xfId="47" applyNumberFormat="1" applyFont="1" applyFill="1" applyBorder="1" applyAlignment="1">
      <alignment horizontal="center" vertical="center" shrinkToFit="1"/>
    </xf>
    <xf numFmtId="49" fontId="41" fillId="0" borderId="15" xfId="47" applyNumberFormat="1" applyFont="1" applyFill="1" applyBorder="1" applyAlignment="1">
      <alignment horizontal="center" vertical="center" shrinkToFit="1"/>
    </xf>
    <xf numFmtId="0" fontId="0" fillId="0" borderId="0" xfId="0" applyAlignment="1">
      <alignment horizontal="distributed" vertical="center"/>
    </xf>
    <xf numFmtId="49" fontId="42" fillId="0" borderId="0" xfId="47" applyNumberFormat="1" applyFont="1" applyFill="1" applyBorder="1" applyAlignment="1">
      <alignment horizontal="distributed" vertical="center"/>
    </xf>
    <xf numFmtId="0" fontId="64" fillId="0" borderId="0" xfId="0" applyFont="1" applyAlignment="1">
      <alignment horizontal="left"/>
    </xf>
    <xf numFmtId="49" fontId="38" fillId="0" borderId="12" xfId="47" applyNumberFormat="1" applyFont="1" applyFill="1" applyBorder="1" applyAlignment="1">
      <alignment horizontal="center" vertical="center"/>
    </xf>
    <xf numFmtId="49" fontId="20" fillId="0" borderId="0" xfId="47" applyNumberFormat="1" applyFont="1" applyFill="1" applyBorder="1" applyAlignment="1">
      <alignment horizontal="distributed" vertical="center"/>
    </xf>
    <xf numFmtId="49" fontId="1" fillId="0" borderId="0" xfId="47" applyNumberFormat="1" applyFont="1" applyFill="1" applyBorder="1" applyAlignment="1">
      <alignment horizontal="left" vertical="center"/>
    </xf>
    <xf numFmtId="49" fontId="42" fillId="0" borderId="19" xfId="47" applyNumberFormat="1" applyFont="1" applyFill="1" applyBorder="1" applyAlignment="1">
      <alignment horizontal="distributed" vertical="center"/>
    </xf>
    <xf numFmtId="0" fontId="27" fillId="0" borderId="19" xfId="0" applyFont="1" applyBorder="1" applyAlignment="1">
      <alignment horizontal="distributed" vertical="center"/>
    </xf>
    <xf numFmtId="0" fontId="31" fillId="0" borderId="0" xfId="0" applyFont="1" applyBorder="1" applyAlignment="1">
      <alignment horizontal="right" vertical="top"/>
    </xf>
    <xf numFmtId="0" fontId="27" fillId="0" borderId="0" xfId="0" applyFont="1" applyBorder="1" applyAlignment="1">
      <alignment horizontal="distributed" vertical="center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パーセント 2" xfId="29"/>
    <cellStyle name="メモ" xfId="30" builtinId="10" customBuiltin="1"/>
    <cellStyle name="リンク セル" xfId="31" builtinId="24" customBuiltin="1"/>
    <cellStyle name="悪い" xfId="32" builtinId="27" customBuiltin="1"/>
    <cellStyle name="計算" xfId="33" builtinId="22" customBuiltin="1"/>
    <cellStyle name="警告文" xfId="34" builtinId="11" customBuiltin="1"/>
    <cellStyle name="桁区切り" xfId="35" builtinId="6"/>
    <cellStyle name="桁区切り 2" xfId="36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1" builtinId="25" customBuiltin="1"/>
    <cellStyle name="出力" xfId="42" builtinId="21" customBuiltin="1"/>
    <cellStyle name="説明文" xfId="43" builtinId="53" customBuiltin="1"/>
    <cellStyle name="入力" xfId="44" builtinId="20" customBuiltin="1"/>
    <cellStyle name="標準" xfId="0" builtinId="0"/>
    <cellStyle name="標準 2" xfId="45"/>
    <cellStyle name="標準_JB16" xfId="46"/>
    <cellStyle name="標準_JB16 2" xfId="47"/>
    <cellStyle name="標準_人口　１８ " xfId="48"/>
    <cellStyle name="標準_人口　２６" xfId="49"/>
    <cellStyle name="標準_第7表" xfId="50"/>
    <cellStyle name="良い" xfId="5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charts/_rels/chart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1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世帯数の推移</a:t>
            </a:r>
          </a:p>
        </c:rich>
      </c:tx>
      <c:layout>
        <c:manualLayout>
          <c:xMode val="edge"/>
          <c:yMode val="edge"/>
          <c:x val="0.42736283316698087"/>
          <c:y val="7.160513694912223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1"/>
      <c:hPercent val="46"/>
      <c:rotY val="39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37951737944989"/>
          <c:y val="0.29629701074703596"/>
          <c:w val="0.82087503641451176"/>
          <c:h val="0.5901248797378465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P7グラフ!$M$2</c:f>
              <c:strCache>
                <c:ptCount val="1"/>
                <c:pt idx="0">
                  <c:v>世　帯　数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P7グラフ!$L$4:$L$12</c:f>
              <c:strCache>
                <c:ptCount val="9"/>
                <c:pt idx="0">
                  <c:v>昭和55年</c:v>
                </c:pt>
                <c:pt idx="1">
                  <c:v>60年</c:v>
                </c:pt>
                <c:pt idx="2">
                  <c:v>平成　2年</c:v>
                </c:pt>
                <c:pt idx="3">
                  <c:v>7年</c:v>
                </c:pt>
                <c:pt idx="4">
                  <c:v>12年</c:v>
                </c:pt>
                <c:pt idx="5">
                  <c:v>17年</c:v>
                </c:pt>
                <c:pt idx="6">
                  <c:v>22年</c:v>
                </c:pt>
                <c:pt idx="7">
                  <c:v>27年</c:v>
                </c:pt>
                <c:pt idx="8">
                  <c:v>令和　2年</c:v>
                </c:pt>
              </c:strCache>
            </c:strRef>
          </c:cat>
          <c:val>
            <c:numRef>
              <c:f>P7グラフ!$M$4:$M$12</c:f>
              <c:numCache>
                <c:formatCode>#,##0_ </c:formatCode>
                <c:ptCount val="9"/>
                <c:pt idx="0">
                  <c:v>16522</c:v>
                </c:pt>
                <c:pt idx="1">
                  <c:v>18578</c:v>
                </c:pt>
                <c:pt idx="2">
                  <c:v>21680</c:v>
                </c:pt>
                <c:pt idx="3">
                  <c:v>25803</c:v>
                </c:pt>
                <c:pt idx="4">
                  <c:v>28516</c:v>
                </c:pt>
                <c:pt idx="5">
                  <c:v>31136</c:v>
                </c:pt>
                <c:pt idx="6">
                  <c:v>32659</c:v>
                </c:pt>
                <c:pt idx="7">
                  <c:v>33499</c:v>
                </c:pt>
                <c:pt idx="8">
                  <c:v>35250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78-4C2F-8E33-E9794FAE2E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372488848"/>
        <c:axId val="1"/>
        <c:axId val="0"/>
      </c:bar3DChart>
      <c:catAx>
        <c:axId val="3724888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72488848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10155155089664064"/>
                <c:y val="0.24444503386630465"/>
              </c:manualLayout>
            </c:layout>
            <c:tx>
              <c:rich>
                <a:bodyPr rot="0" vert="horz"/>
                <a:lstStyle/>
                <a:p>
                  <a:pPr algn="ctr">
                    <a:defRPr sz="9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r>
                    <a:rPr lang="ja-JP" altLang="en-US"/>
                    <a:t>単位：千世帯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firstPageNumber="0" orientation="landscape" horizontalDpi="-2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0"/>
      <c:hPercent val="160"/>
      <c:rotY val="0"/>
      <c:depthPercent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9184848410464349E-2"/>
          <c:y val="0.14882032667876588"/>
          <c:w val="0.87228318739065913"/>
          <c:h val="0.78221415607985478"/>
        </c:manualLayout>
      </c:layout>
      <c:bar3DChart>
        <c:barDir val="bar"/>
        <c:grouping val="stacked"/>
        <c:varyColors val="0"/>
        <c:ser>
          <c:idx val="0"/>
          <c:order val="0"/>
          <c:tx>
            <c:strRef>
              <c:f>[2]P9グラフ!$B$32</c:f>
              <c:strCache>
                <c:ptCount val="1"/>
                <c:pt idx="0">
                  <c:v>男</c:v>
                </c:pt>
              </c:strCache>
            </c:strRef>
          </c:tx>
          <c:spPr>
            <a:pattFill prst="ltDnDiag">
              <a:fgClr>
                <a:srgbClr val="FFFFFF"/>
              </a:fgClr>
              <a:bgClr>
                <a:srgbClr val="80808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[2]P9グラフ!$A$33:$A$53</c:f>
              <c:strCache>
                <c:ptCount val="21"/>
                <c:pt idx="0">
                  <c:v>０～４</c:v>
                </c:pt>
                <c:pt idx="1">
                  <c:v>５～９</c:v>
                </c:pt>
                <c:pt idx="2">
                  <c:v>１０～１４</c:v>
                </c:pt>
                <c:pt idx="3">
                  <c:v>１５～１９</c:v>
                </c:pt>
                <c:pt idx="4">
                  <c:v>２０～２４</c:v>
                </c:pt>
                <c:pt idx="5">
                  <c:v>２５～２９</c:v>
                </c:pt>
                <c:pt idx="6">
                  <c:v>３０～３４</c:v>
                </c:pt>
                <c:pt idx="7">
                  <c:v>３５～３９</c:v>
                </c:pt>
                <c:pt idx="8">
                  <c:v>４０～４４</c:v>
                </c:pt>
                <c:pt idx="9">
                  <c:v>４５～４９</c:v>
                </c:pt>
                <c:pt idx="10">
                  <c:v>５０～５４</c:v>
                </c:pt>
                <c:pt idx="11">
                  <c:v>５５～５９</c:v>
                </c:pt>
                <c:pt idx="12">
                  <c:v>６０～６４</c:v>
                </c:pt>
                <c:pt idx="13">
                  <c:v>６５～６９</c:v>
                </c:pt>
                <c:pt idx="14">
                  <c:v>７０～７４</c:v>
                </c:pt>
                <c:pt idx="15">
                  <c:v>７５～７９</c:v>
                </c:pt>
                <c:pt idx="16">
                  <c:v>８０～８４</c:v>
                </c:pt>
                <c:pt idx="17">
                  <c:v>８５～８９</c:v>
                </c:pt>
                <c:pt idx="18">
                  <c:v>９０～９４</c:v>
                </c:pt>
                <c:pt idx="19">
                  <c:v>９５～９９</c:v>
                </c:pt>
                <c:pt idx="20">
                  <c:v>１００歳以上</c:v>
                </c:pt>
              </c:strCache>
            </c:strRef>
          </c:cat>
          <c:val>
            <c:numRef>
              <c:f>[2]P9グラフ!$B$33:$B$53</c:f>
              <c:numCache>
                <c:formatCode>General</c:formatCode>
                <c:ptCount val="21"/>
                <c:pt idx="0">
                  <c:v>-1345</c:v>
                </c:pt>
                <c:pt idx="1">
                  <c:v>-1504</c:v>
                </c:pt>
                <c:pt idx="2">
                  <c:v>-1700</c:v>
                </c:pt>
                <c:pt idx="3">
                  <c:v>-2266</c:v>
                </c:pt>
                <c:pt idx="4">
                  <c:v>-2306</c:v>
                </c:pt>
                <c:pt idx="5">
                  <c:v>-1918</c:v>
                </c:pt>
                <c:pt idx="6">
                  <c:v>-2078</c:v>
                </c:pt>
                <c:pt idx="7">
                  <c:v>-2335</c:v>
                </c:pt>
                <c:pt idx="8">
                  <c:v>-3033</c:v>
                </c:pt>
                <c:pt idx="9">
                  <c:v>-2680</c:v>
                </c:pt>
                <c:pt idx="10">
                  <c:v>-2669</c:v>
                </c:pt>
                <c:pt idx="11">
                  <c:v>-2702</c:v>
                </c:pt>
                <c:pt idx="12">
                  <c:v>-3297</c:v>
                </c:pt>
                <c:pt idx="13">
                  <c:v>-3643</c:v>
                </c:pt>
                <c:pt idx="14">
                  <c:v>-2727</c:v>
                </c:pt>
                <c:pt idx="15">
                  <c:v>-1981</c:v>
                </c:pt>
                <c:pt idx="16">
                  <c:v>-1255</c:v>
                </c:pt>
                <c:pt idx="17">
                  <c:v>-617</c:v>
                </c:pt>
                <c:pt idx="18">
                  <c:v>-218</c:v>
                </c:pt>
                <c:pt idx="19">
                  <c:v>-41</c:v>
                </c:pt>
                <c:pt idx="20">
                  <c:v>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60-448F-A42C-8A5B21ED901B}"/>
            </c:ext>
          </c:extLst>
        </c:ser>
        <c:ser>
          <c:idx val="1"/>
          <c:order val="1"/>
          <c:tx>
            <c:strRef>
              <c:f>[2]P9グラフ!$C$32</c:f>
              <c:strCache>
                <c:ptCount val="1"/>
                <c:pt idx="0">
                  <c:v>女</c:v>
                </c:pt>
              </c:strCache>
            </c:strRef>
          </c:tx>
          <c:spPr>
            <a:pattFill prst="ltUpDiag">
              <a:fgClr>
                <a:srgbClr val="80808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[2]P9グラフ!$A$33:$A$53</c:f>
              <c:strCache>
                <c:ptCount val="21"/>
                <c:pt idx="0">
                  <c:v>０～４</c:v>
                </c:pt>
                <c:pt idx="1">
                  <c:v>５～９</c:v>
                </c:pt>
                <c:pt idx="2">
                  <c:v>１０～１４</c:v>
                </c:pt>
                <c:pt idx="3">
                  <c:v>１５～１９</c:v>
                </c:pt>
                <c:pt idx="4">
                  <c:v>２０～２４</c:v>
                </c:pt>
                <c:pt idx="5">
                  <c:v>２５～２９</c:v>
                </c:pt>
                <c:pt idx="6">
                  <c:v>３０～３４</c:v>
                </c:pt>
                <c:pt idx="7">
                  <c:v>３５～３９</c:v>
                </c:pt>
                <c:pt idx="8">
                  <c:v>４０～４４</c:v>
                </c:pt>
                <c:pt idx="9">
                  <c:v>４５～４９</c:v>
                </c:pt>
                <c:pt idx="10">
                  <c:v>５０～５４</c:v>
                </c:pt>
                <c:pt idx="11">
                  <c:v>５５～５９</c:v>
                </c:pt>
                <c:pt idx="12">
                  <c:v>６０～６４</c:v>
                </c:pt>
                <c:pt idx="13">
                  <c:v>６５～６９</c:v>
                </c:pt>
                <c:pt idx="14">
                  <c:v>７０～７４</c:v>
                </c:pt>
                <c:pt idx="15">
                  <c:v>７５～７９</c:v>
                </c:pt>
                <c:pt idx="16">
                  <c:v>８０～８４</c:v>
                </c:pt>
                <c:pt idx="17">
                  <c:v>８５～８９</c:v>
                </c:pt>
                <c:pt idx="18">
                  <c:v>９０～９４</c:v>
                </c:pt>
                <c:pt idx="19">
                  <c:v>９５～９９</c:v>
                </c:pt>
                <c:pt idx="20">
                  <c:v>１００歳以上</c:v>
                </c:pt>
              </c:strCache>
            </c:strRef>
          </c:cat>
          <c:val>
            <c:numRef>
              <c:f>[2]P9グラフ!$C$33:$C$53</c:f>
              <c:numCache>
                <c:formatCode>General</c:formatCode>
                <c:ptCount val="21"/>
                <c:pt idx="0">
                  <c:v>1174</c:v>
                </c:pt>
                <c:pt idx="1">
                  <c:v>1441</c:v>
                </c:pt>
                <c:pt idx="2">
                  <c:v>1529</c:v>
                </c:pt>
                <c:pt idx="3">
                  <c:v>1913</c:v>
                </c:pt>
                <c:pt idx="4">
                  <c:v>2038</c:v>
                </c:pt>
                <c:pt idx="5">
                  <c:v>1655</c:v>
                </c:pt>
                <c:pt idx="6">
                  <c:v>1897</c:v>
                </c:pt>
                <c:pt idx="7">
                  <c:v>2264</c:v>
                </c:pt>
                <c:pt idx="8">
                  <c:v>2718</c:v>
                </c:pt>
                <c:pt idx="9">
                  <c:v>2557</c:v>
                </c:pt>
                <c:pt idx="10">
                  <c:v>2641</c:v>
                </c:pt>
                <c:pt idx="11">
                  <c:v>2702</c:v>
                </c:pt>
                <c:pt idx="12">
                  <c:v>3151</c:v>
                </c:pt>
                <c:pt idx="13">
                  <c:v>3555</c:v>
                </c:pt>
                <c:pt idx="14">
                  <c:v>2803</c:v>
                </c:pt>
                <c:pt idx="15">
                  <c:v>2225</c:v>
                </c:pt>
                <c:pt idx="16">
                  <c:v>1732</c:v>
                </c:pt>
                <c:pt idx="17">
                  <c:v>1208</c:v>
                </c:pt>
                <c:pt idx="18">
                  <c:v>656</c:v>
                </c:pt>
                <c:pt idx="19">
                  <c:v>206</c:v>
                </c:pt>
                <c:pt idx="2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60-448F-A42C-8A5B21ED90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gapDepth val="0"/>
        <c:shape val="box"/>
        <c:axId val="375422680"/>
        <c:axId val="1"/>
        <c:axId val="0"/>
      </c:bar3DChart>
      <c:catAx>
        <c:axId val="37542268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4000"/>
          <c:min val="-4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;[Black]0" sourceLinked="0"/>
        <c:majorTickMark val="in"/>
        <c:minorTickMark val="none"/>
        <c:tickLblPos val="nextTo"/>
        <c:spPr>
          <a:ln w="3175">
            <a:solidFill>
              <a:srgbClr val="000000">
                <a:alpha val="98000"/>
              </a:srgbClr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chemeClr val="tx1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754226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1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総人口の推移</a:t>
            </a:r>
          </a:p>
        </c:rich>
      </c:tx>
      <c:layout>
        <c:manualLayout>
          <c:xMode val="edge"/>
          <c:yMode val="edge"/>
          <c:x val="0.44037945865697775"/>
          <c:y val="0.110294039332040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20"/>
      <c:hPercent val="55"/>
      <c:rotY val="44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4905149051490515"/>
          <c:y val="0.24080882352941177"/>
          <c:w val="0.81978319783197828"/>
          <c:h val="0.61948529411764708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P7グラフ!$N$23</c:f>
              <c:strCache>
                <c:ptCount val="1"/>
                <c:pt idx="0">
                  <c:v>男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P7グラフ!$L$24:$L$32</c:f>
              <c:strCache>
                <c:ptCount val="9"/>
                <c:pt idx="0">
                  <c:v>昭和55年</c:v>
                </c:pt>
                <c:pt idx="1">
                  <c:v>60年</c:v>
                </c:pt>
                <c:pt idx="2">
                  <c:v>平成　2年</c:v>
                </c:pt>
                <c:pt idx="3">
                  <c:v>7年</c:v>
                </c:pt>
                <c:pt idx="4">
                  <c:v>12年</c:v>
                </c:pt>
                <c:pt idx="5">
                  <c:v>17年</c:v>
                </c:pt>
                <c:pt idx="6">
                  <c:v>22年</c:v>
                </c:pt>
                <c:pt idx="7">
                  <c:v>27年</c:v>
                </c:pt>
                <c:pt idx="8">
                  <c:v>令和　2年</c:v>
                </c:pt>
              </c:strCache>
            </c:strRef>
          </c:cat>
          <c:val>
            <c:numRef>
              <c:f>P7グラフ!$N$24:$N$32</c:f>
              <c:numCache>
                <c:formatCode>#,##0_ </c:formatCode>
                <c:ptCount val="9"/>
                <c:pt idx="0">
                  <c:v>30337</c:v>
                </c:pt>
                <c:pt idx="1">
                  <c:v>32964</c:v>
                </c:pt>
                <c:pt idx="2">
                  <c:v>35976</c:v>
                </c:pt>
                <c:pt idx="3">
                  <c:v>39935</c:v>
                </c:pt>
                <c:pt idx="4">
                  <c:v>41592</c:v>
                </c:pt>
                <c:pt idx="5">
                  <c:v>42508</c:v>
                </c:pt>
                <c:pt idx="6">
                  <c:v>41567</c:v>
                </c:pt>
                <c:pt idx="7">
                  <c:v>40427</c:v>
                </c:pt>
                <c:pt idx="8">
                  <c:v>39846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4D-4D80-B9D1-C6E49DE8EAD6}"/>
            </c:ext>
          </c:extLst>
        </c:ser>
        <c:ser>
          <c:idx val="1"/>
          <c:order val="1"/>
          <c:tx>
            <c:strRef>
              <c:f>P7グラフ!$O$23</c:f>
              <c:strCache>
                <c:ptCount val="1"/>
                <c:pt idx="0">
                  <c:v>女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P7グラフ!$L$24:$L$32</c:f>
              <c:strCache>
                <c:ptCount val="9"/>
                <c:pt idx="0">
                  <c:v>昭和55年</c:v>
                </c:pt>
                <c:pt idx="1">
                  <c:v>60年</c:v>
                </c:pt>
                <c:pt idx="2">
                  <c:v>平成　2年</c:v>
                </c:pt>
                <c:pt idx="3">
                  <c:v>7年</c:v>
                </c:pt>
                <c:pt idx="4">
                  <c:v>12年</c:v>
                </c:pt>
                <c:pt idx="5">
                  <c:v>17年</c:v>
                </c:pt>
                <c:pt idx="6">
                  <c:v>22年</c:v>
                </c:pt>
                <c:pt idx="7">
                  <c:v>27年</c:v>
                </c:pt>
                <c:pt idx="8">
                  <c:v>令和　2年</c:v>
                </c:pt>
              </c:strCache>
            </c:strRef>
          </c:cat>
          <c:val>
            <c:numRef>
              <c:f>P7グラフ!$O$24:$O$32</c:f>
              <c:numCache>
                <c:formatCode>#,##0_ </c:formatCode>
                <c:ptCount val="9"/>
                <c:pt idx="0">
                  <c:v>30079</c:v>
                </c:pt>
                <c:pt idx="1">
                  <c:v>33045</c:v>
                </c:pt>
                <c:pt idx="2">
                  <c:v>35957</c:v>
                </c:pt>
                <c:pt idx="3">
                  <c:v>39926</c:v>
                </c:pt>
                <c:pt idx="4">
                  <c:v>41454</c:v>
                </c:pt>
                <c:pt idx="5">
                  <c:v>42474</c:v>
                </c:pt>
                <c:pt idx="6">
                  <c:v>41614</c:v>
                </c:pt>
                <c:pt idx="7">
                  <c:v>40402</c:v>
                </c:pt>
                <c:pt idx="8">
                  <c:v>39707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4D-4D80-B9D1-C6E49DE8EA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72485896"/>
        <c:axId val="1"/>
        <c:axId val="0"/>
      </c:bar3DChart>
      <c:catAx>
        <c:axId val="3724858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72485896"/>
        <c:crosses val="autoZero"/>
        <c:crossBetween val="between"/>
        <c:majorUnit val="20000"/>
        <c:dispUnits>
          <c:builtInUnit val="thousands"/>
          <c:dispUnitsLbl>
            <c:layout>
              <c:manualLayout>
                <c:xMode val="edge"/>
                <c:yMode val="edge"/>
                <c:x val="7.4525745257452577E-2"/>
                <c:y val="0.23161764705882354"/>
              </c:manualLayout>
            </c:layout>
            <c:tx>
              <c:rich>
                <a:bodyPr rot="0" vert="horz"/>
                <a:lstStyle/>
                <a:p>
                  <a:pPr algn="ctr">
                    <a:defRPr sz="9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r>
                    <a:rPr lang="ja-JP" altLang="en-US"/>
                    <a:t>単位：千人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1951221591211786"/>
          <c:y val="0.27573528852371715"/>
          <c:w val="0.13414637784620628"/>
          <c:h val="6.801475902468712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firstPageNumber="0" orientation="landscape" horizontalDpi="-2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1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世帯数の推移</a:t>
            </a:r>
          </a:p>
        </c:rich>
      </c:tx>
      <c:layout>
        <c:manualLayout>
          <c:xMode val="edge"/>
          <c:yMode val="edge"/>
          <c:x val="0.43018357916528038"/>
          <c:y val="7.160513694912223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1"/>
      <c:hPercent val="46"/>
      <c:rotY val="39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0437242731043621"/>
          <c:y val="0.24444503386630465"/>
          <c:w val="0.87588212648352548"/>
          <c:h val="0.6740756994495067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P7グラフ!$M$2</c:f>
              <c:strCache>
                <c:ptCount val="1"/>
                <c:pt idx="0">
                  <c:v>世　帯　数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P7グラフ!$L$4:$L$12</c:f>
              <c:strCache>
                <c:ptCount val="9"/>
                <c:pt idx="0">
                  <c:v>昭和55年</c:v>
                </c:pt>
                <c:pt idx="1">
                  <c:v>60年</c:v>
                </c:pt>
                <c:pt idx="2">
                  <c:v>平成　2年</c:v>
                </c:pt>
                <c:pt idx="3">
                  <c:v>7年</c:v>
                </c:pt>
                <c:pt idx="4">
                  <c:v>12年</c:v>
                </c:pt>
                <c:pt idx="5">
                  <c:v>17年</c:v>
                </c:pt>
                <c:pt idx="6">
                  <c:v>22年</c:v>
                </c:pt>
                <c:pt idx="7">
                  <c:v>27年</c:v>
                </c:pt>
                <c:pt idx="8">
                  <c:v>令和　2年</c:v>
                </c:pt>
              </c:strCache>
            </c:strRef>
          </c:cat>
          <c:val>
            <c:numRef>
              <c:f>P7グラフ!$M$4:$M$12</c:f>
              <c:numCache>
                <c:formatCode>#,##0_ </c:formatCode>
                <c:ptCount val="9"/>
                <c:pt idx="0">
                  <c:v>16522</c:v>
                </c:pt>
                <c:pt idx="1">
                  <c:v>18578</c:v>
                </c:pt>
                <c:pt idx="2">
                  <c:v>21680</c:v>
                </c:pt>
                <c:pt idx="3">
                  <c:v>25803</c:v>
                </c:pt>
                <c:pt idx="4">
                  <c:v>28516</c:v>
                </c:pt>
                <c:pt idx="5">
                  <c:v>31136</c:v>
                </c:pt>
                <c:pt idx="6">
                  <c:v>32659</c:v>
                </c:pt>
                <c:pt idx="7">
                  <c:v>33499</c:v>
                </c:pt>
                <c:pt idx="8">
                  <c:v>35250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53-4818-AFCF-B7FEE4C36B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374504088"/>
        <c:axId val="1"/>
        <c:axId val="0"/>
      </c:bar3DChart>
      <c:catAx>
        <c:axId val="374504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74504088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6.7701033931093751E-2"/>
                <c:y val="0.21234619103537575"/>
              </c:manualLayout>
            </c:layout>
            <c:tx>
              <c:rich>
                <a:bodyPr rot="0" vert="horz"/>
                <a:lstStyle/>
                <a:p>
                  <a:pPr algn="ctr">
                    <a:defRPr sz="9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r>
                    <a:rPr lang="ja-JP" altLang="en-US"/>
                    <a:t>単位：千世帯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-2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1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総人口の推移</a:t>
            </a:r>
          </a:p>
        </c:rich>
      </c:tx>
      <c:layout>
        <c:manualLayout>
          <c:xMode val="edge"/>
          <c:yMode val="edge"/>
          <c:x val="0.44444496535362038"/>
          <c:y val="0.1121324508349499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20"/>
      <c:hPercent val="55"/>
      <c:rotY val="44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1924135019868706"/>
          <c:y val="0.23529432884156068"/>
          <c:w val="0.84959462016564535"/>
          <c:h val="0.63051527181761957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P7グラフ!$N$23</c:f>
              <c:strCache>
                <c:ptCount val="1"/>
                <c:pt idx="0">
                  <c:v>男</c:v>
                </c:pt>
              </c:strCache>
            </c:strRef>
          </c:tx>
          <c:spPr>
            <a:pattFill prst="ltDnDiag">
              <a:fgClr>
                <a:srgbClr val="FFFFFF"/>
              </a:fgClr>
              <a:bgClr>
                <a:srgbClr val="80808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P7グラフ!$L$24:$L$32</c:f>
              <c:strCache>
                <c:ptCount val="9"/>
                <c:pt idx="0">
                  <c:v>昭和55年</c:v>
                </c:pt>
                <c:pt idx="1">
                  <c:v>60年</c:v>
                </c:pt>
                <c:pt idx="2">
                  <c:v>平成　2年</c:v>
                </c:pt>
                <c:pt idx="3">
                  <c:v>7年</c:v>
                </c:pt>
                <c:pt idx="4">
                  <c:v>12年</c:v>
                </c:pt>
                <c:pt idx="5">
                  <c:v>17年</c:v>
                </c:pt>
                <c:pt idx="6">
                  <c:v>22年</c:v>
                </c:pt>
                <c:pt idx="7">
                  <c:v>27年</c:v>
                </c:pt>
                <c:pt idx="8">
                  <c:v>令和　2年</c:v>
                </c:pt>
              </c:strCache>
            </c:strRef>
          </c:cat>
          <c:val>
            <c:numRef>
              <c:f>P7グラフ!$N$24:$N$32</c:f>
              <c:numCache>
                <c:formatCode>#,##0_ </c:formatCode>
                <c:ptCount val="9"/>
                <c:pt idx="0">
                  <c:v>30337</c:v>
                </c:pt>
                <c:pt idx="1">
                  <c:v>32964</c:v>
                </c:pt>
                <c:pt idx="2">
                  <c:v>35976</c:v>
                </c:pt>
                <c:pt idx="3">
                  <c:v>39935</c:v>
                </c:pt>
                <c:pt idx="4">
                  <c:v>41592</c:v>
                </c:pt>
                <c:pt idx="5">
                  <c:v>42508</c:v>
                </c:pt>
                <c:pt idx="6">
                  <c:v>41567</c:v>
                </c:pt>
                <c:pt idx="7">
                  <c:v>40427</c:v>
                </c:pt>
                <c:pt idx="8">
                  <c:v>39846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18-410F-BE2E-452DA4DAACCB}"/>
            </c:ext>
          </c:extLst>
        </c:ser>
        <c:ser>
          <c:idx val="1"/>
          <c:order val="1"/>
          <c:tx>
            <c:strRef>
              <c:f>P7グラフ!$O$23</c:f>
              <c:strCache>
                <c:ptCount val="1"/>
                <c:pt idx="0">
                  <c:v>女</c:v>
                </c:pt>
              </c:strCache>
            </c:strRef>
          </c:tx>
          <c:spPr>
            <a:pattFill prst="ltDnDiag">
              <a:fgClr>
                <a:srgbClr val="96969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P7グラフ!$L$24:$L$32</c:f>
              <c:strCache>
                <c:ptCount val="9"/>
                <c:pt idx="0">
                  <c:v>昭和55年</c:v>
                </c:pt>
                <c:pt idx="1">
                  <c:v>60年</c:v>
                </c:pt>
                <c:pt idx="2">
                  <c:v>平成　2年</c:v>
                </c:pt>
                <c:pt idx="3">
                  <c:v>7年</c:v>
                </c:pt>
                <c:pt idx="4">
                  <c:v>12年</c:v>
                </c:pt>
                <c:pt idx="5">
                  <c:v>17年</c:v>
                </c:pt>
                <c:pt idx="6">
                  <c:v>22年</c:v>
                </c:pt>
                <c:pt idx="7">
                  <c:v>27年</c:v>
                </c:pt>
                <c:pt idx="8">
                  <c:v>令和　2年</c:v>
                </c:pt>
              </c:strCache>
            </c:strRef>
          </c:cat>
          <c:val>
            <c:numRef>
              <c:f>P7グラフ!$O$24:$O$32</c:f>
              <c:numCache>
                <c:formatCode>#,##0_ </c:formatCode>
                <c:ptCount val="9"/>
                <c:pt idx="0">
                  <c:v>30079</c:v>
                </c:pt>
                <c:pt idx="1">
                  <c:v>33045</c:v>
                </c:pt>
                <c:pt idx="2">
                  <c:v>35957</c:v>
                </c:pt>
                <c:pt idx="3">
                  <c:v>39926</c:v>
                </c:pt>
                <c:pt idx="4">
                  <c:v>41454</c:v>
                </c:pt>
                <c:pt idx="5">
                  <c:v>42474</c:v>
                </c:pt>
                <c:pt idx="6">
                  <c:v>41614</c:v>
                </c:pt>
                <c:pt idx="7">
                  <c:v>40402</c:v>
                </c:pt>
                <c:pt idx="8">
                  <c:v>39707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18-410F-BE2E-452DA4DAAC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74498840"/>
        <c:axId val="1"/>
        <c:axId val="0"/>
      </c:bar3DChart>
      <c:catAx>
        <c:axId val="3744988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74498840"/>
        <c:crosses val="autoZero"/>
        <c:crossBetween val="between"/>
        <c:majorUnit val="20000"/>
        <c:dispUnits>
          <c:builtInUnit val="thousands"/>
          <c:dispUnitsLbl>
            <c:layout>
              <c:manualLayout>
                <c:xMode val="edge"/>
                <c:yMode val="edge"/>
                <c:x val="7.8590889903680114E-2"/>
                <c:y val="0.20955901162451498"/>
              </c:manualLayout>
            </c:layout>
            <c:tx>
              <c:rich>
                <a:bodyPr rot="0" vert="horz"/>
                <a:lstStyle/>
                <a:p>
                  <a:pPr algn="ctr">
                    <a:defRPr sz="9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r>
                    <a:rPr lang="ja-JP" altLang="en-US"/>
                    <a:t>単位：千人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086752687713765"/>
          <c:y val="0.27205903609874854"/>
          <c:w val="0.13414651991234519"/>
          <c:h val="6.801475902468712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-2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1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地区別人口の推移</a:t>
            </a:r>
          </a:p>
        </c:rich>
      </c:tx>
      <c:layout>
        <c:manualLayout>
          <c:xMode val="edge"/>
          <c:yMode val="edge"/>
          <c:x val="0.35977337110481589"/>
          <c:y val="2.157598499061913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73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8.4985835694050993E-2"/>
          <c:y val="9.7560975609756101E-2"/>
          <c:w val="0.85694050991501414"/>
          <c:h val="0.82926829268292679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P8グラフ!$A$2</c:f>
              <c:strCache>
                <c:ptCount val="1"/>
                <c:pt idx="0">
                  <c:v>令和2年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>
                  <a:alpha val="98000"/>
                </a:srgbClr>
              </a:solidFill>
              <a:prstDash val="solid"/>
            </a:ln>
          </c:spPr>
          <c:invertIfNegative val="0"/>
          <c:cat>
            <c:strRef>
              <c:f>P8グラフ!$B$1:$J$1</c:f>
              <c:strCache>
                <c:ptCount val="9"/>
                <c:pt idx="0">
                  <c:v>名　栗</c:v>
                </c:pt>
                <c:pt idx="1">
                  <c:v>原市場</c:v>
                </c:pt>
                <c:pt idx="2">
                  <c:v>東吾野</c:v>
                </c:pt>
                <c:pt idx="3">
                  <c:v>吾　野</c:v>
                </c:pt>
                <c:pt idx="4">
                  <c:v>南高麗</c:v>
                </c:pt>
                <c:pt idx="5">
                  <c:v>美杉台</c:v>
                </c:pt>
                <c:pt idx="6">
                  <c:v>加　治</c:v>
                </c:pt>
                <c:pt idx="7">
                  <c:v>精　明</c:v>
                </c:pt>
                <c:pt idx="8">
                  <c:v>飯　能</c:v>
                </c:pt>
              </c:strCache>
            </c:strRef>
          </c:cat>
          <c:val>
            <c:numRef>
              <c:f>P8グラフ!$B$2:$J$2</c:f>
              <c:numCache>
                <c:formatCode>#,##0</c:formatCode>
                <c:ptCount val="9"/>
                <c:pt idx="0">
                  <c:v>1756</c:v>
                </c:pt>
                <c:pt idx="1">
                  <c:v>6899</c:v>
                </c:pt>
                <c:pt idx="2">
                  <c:v>1748</c:v>
                </c:pt>
                <c:pt idx="3">
                  <c:v>1938</c:v>
                </c:pt>
                <c:pt idx="4">
                  <c:v>2110</c:v>
                </c:pt>
                <c:pt idx="5">
                  <c:v>7066</c:v>
                </c:pt>
                <c:pt idx="6">
                  <c:v>19959</c:v>
                </c:pt>
                <c:pt idx="7">
                  <c:v>16381</c:v>
                </c:pt>
                <c:pt idx="8">
                  <c:v>21696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A2-42D2-AAFB-CF3E185F6FA3}"/>
            </c:ext>
          </c:extLst>
        </c:ser>
        <c:ser>
          <c:idx val="1"/>
          <c:order val="1"/>
          <c:tx>
            <c:strRef>
              <c:f>P8グラフ!$A$3</c:f>
              <c:strCache>
                <c:ptCount val="1"/>
                <c:pt idx="0">
                  <c:v>平成30年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P8グラフ!$B$1:$J$1</c:f>
              <c:strCache>
                <c:ptCount val="9"/>
                <c:pt idx="0">
                  <c:v>名　栗</c:v>
                </c:pt>
                <c:pt idx="1">
                  <c:v>原市場</c:v>
                </c:pt>
                <c:pt idx="2">
                  <c:v>東吾野</c:v>
                </c:pt>
                <c:pt idx="3">
                  <c:v>吾　野</c:v>
                </c:pt>
                <c:pt idx="4">
                  <c:v>南高麗</c:v>
                </c:pt>
                <c:pt idx="5">
                  <c:v>美杉台</c:v>
                </c:pt>
                <c:pt idx="6">
                  <c:v>加　治</c:v>
                </c:pt>
                <c:pt idx="7">
                  <c:v>精　明</c:v>
                </c:pt>
                <c:pt idx="8">
                  <c:v>飯　能</c:v>
                </c:pt>
              </c:strCache>
            </c:strRef>
          </c:cat>
          <c:val>
            <c:numRef>
              <c:f>P8グラフ!$B$3:$J$3</c:f>
              <c:numCache>
                <c:formatCode>#,##0</c:formatCode>
                <c:ptCount val="9"/>
                <c:pt idx="0">
                  <c:v>1853</c:v>
                </c:pt>
                <c:pt idx="1">
                  <c:v>7256</c:v>
                </c:pt>
                <c:pt idx="2">
                  <c:v>1836</c:v>
                </c:pt>
                <c:pt idx="3">
                  <c:v>2040</c:v>
                </c:pt>
                <c:pt idx="4">
                  <c:v>2175</c:v>
                </c:pt>
                <c:pt idx="5">
                  <c:v>6683</c:v>
                </c:pt>
                <c:pt idx="6">
                  <c:v>19996</c:v>
                </c:pt>
                <c:pt idx="7">
                  <c:v>16507</c:v>
                </c:pt>
                <c:pt idx="8">
                  <c:v>21724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A2-42D2-AAFB-CF3E185F6FA3}"/>
            </c:ext>
          </c:extLst>
        </c:ser>
        <c:ser>
          <c:idx val="2"/>
          <c:order val="2"/>
          <c:tx>
            <c:strRef>
              <c:f>P8グラフ!$A$4</c:f>
              <c:strCache>
                <c:ptCount val="1"/>
                <c:pt idx="0">
                  <c:v>平成28年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P8グラフ!$B$1:$J$1</c:f>
              <c:strCache>
                <c:ptCount val="9"/>
                <c:pt idx="0">
                  <c:v>名　栗</c:v>
                </c:pt>
                <c:pt idx="1">
                  <c:v>原市場</c:v>
                </c:pt>
                <c:pt idx="2">
                  <c:v>東吾野</c:v>
                </c:pt>
                <c:pt idx="3">
                  <c:v>吾　野</c:v>
                </c:pt>
                <c:pt idx="4">
                  <c:v>南高麗</c:v>
                </c:pt>
                <c:pt idx="5">
                  <c:v>美杉台</c:v>
                </c:pt>
                <c:pt idx="6">
                  <c:v>加　治</c:v>
                </c:pt>
                <c:pt idx="7">
                  <c:v>精　明</c:v>
                </c:pt>
                <c:pt idx="8">
                  <c:v>飯　能</c:v>
                </c:pt>
              </c:strCache>
            </c:strRef>
          </c:cat>
          <c:val>
            <c:numRef>
              <c:f>P8グラフ!$B$4:$J$4</c:f>
              <c:numCache>
                <c:formatCode>#,##0</c:formatCode>
                <c:ptCount val="9"/>
                <c:pt idx="0">
                  <c:v>1968</c:v>
                </c:pt>
                <c:pt idx="1">
                  <c:v>7661</c:v>
                </c:pt>
                <c:pt idx="2">
                  <c:v>1966</c:v>
                </c:pt>
                <c:pt idx="3">
                  <c:v>2135</c:v>
                </c:pt>
                <c:pt idx="4">
                  <c:v>2273</c:v>
                </c:pt>
                <c:pt idx="5">
                  <c:v>6435</c:v>
                </c:pt>
                <c:pt idx="6">
                  <c:v>20013</c:v>
                </c:pt>
                <c:pt idx="7">
                  <c:v>16522</c:v>
                </c:pt>
                <c:pt idx="8">
                  <c:v>21540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A2-42D2-AAFB-CF3E185F6FA3}"/>
            </c:ext>
          </c:extLst>
        </c:ser>
        <c:ser>
          <c:idx val="3"/>
          <c:order val="3"/>
          <c:tx>
            <c:strRef>
              <c:f>P8グラフ!$A$5</c:f>
              <c:strCache>
                <c:ptCount val="1"/>
                <c:pt idx="0">
                  <c:v>平成26年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P8グラフ!$B$1:$J$1</c:f>
              <c:strCache>
                <c:ptCount val="9"/>
                <c:pt idx="0">
                  <c:v>名　栗</c:v>
                </c:pt>
                <c:pt idx="1">
                  <c:v>原市場</c:v>
                </c:pt>
                <c:pt idx="2">
                  <c:v>東吾野</c:v>
                </c:pt>
                <c:pt idx="3">
                  <c:v>吾　野</c:v>
                </c:pt>
                <c:pt idx="4">
                  <c:v>南高麗</c:v>
                </c:pt>
                <c:pt idx="5">
                  <c:v>美杉台</c:v>
                </c:pt>
                <c:pt idx="6">
                  <c:v>加　治</c:v>
                </c:pt>
                <c:pt idx="7">
                  <c:v>精　明</c:v>
                </c:pt>
                <c:pt idx="8">
                  <c:v>飯　能</c:v>
                </c:pt>
              </c:strCache>
            </c:strRef>
          </c:cat>
          <c:val>
            <c:numRef>
              <c:f>P8グラフ!$B$5:$J$5</c:f>
              <c:numCache>
                <c:formatCode>#,##0</c:formatCode>
                <c:ptCount val="9"/>
                <c:pt idx="0">
                  <c:v>2092</c:v>
                </c:pt>
                <c:pt idx="1">
                  <c:v>8008</c:v>
                </c:pt>
                <c:pt idx="2">
                  <c:v>2069</c:v>
                </c:pt>
                <c:pt idx="3">
                  <c:v>2302</c:v>
                </c:pt>
                <c:pt idx="4">
                  <c:v>2316</c:v>
                </c:pt>
                <c:pt idx="5">
                  <c:v>6187</c:v>
                </c:pt>
                <c:pt idx="6">
                  <c:v>20019</c:v>
                </c:pt>
                <c:pt idx="7">
                  <c:v>16631</c:v>
                </c:pt>
                <c:pt idx="8">
                  <c:v>21642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8A2-42D2-AAFB-CF3E185F6FA3}"/>
            </c:ext>
          </c:extLst>
        </c:ser>
        <c:ser>
          <c:idx val="4"/>
          <c:order val="4"/>
          <c:tx>
            <c:strRef>
              <c:f>P8グラフ!$A$6</c:f>
              <c:strCache>
                <c:ptCount val="1"/>
                <c:pt idx="0">
                  <c:v>平成24年</c:v>
                </c:pt>
              </c:strCache>
            </c:strRef>
          </c:tx>
          <c:spPr>
            <a:pattFill prst="pct5">
              <a:fgClr>
                <a:srgbClr val="FFFFFF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  <a:effectLst>
              <a:outerShdw blurRad="50800" dist="88900" dir="5400000" algn="ctr" rotWithShape="0">
                <a:srgbClr val="000000">
                  <a:alpha val="43137"/>
                </a:srgbClr>
              </a:outerShdw>
            </a:effectLst>
          </c:spPr>
          <c:invertIfNegative val="0"/>
          <c:cat>
            <c:strRef>
              <c:f>P8グラフ!$B$1:$J$1</c:f>
              <c:strCache>
                <c:ptCount val="9"/>
                <c:pt idx="0">
                  <c:v>名　栗</c:v>
                </c:pt>
                <c:pt idx="1">
                  <c:v>原市場</c:v>
                </c:pt>
                <c:pt idx="2">
                  <c:v>東吾野</c:v>
                </c:pt>
                <c:pt idx="3">
                  <c:v>吾　野</c:v>
                </c:pt>
                <c:pt idx="4">
                  <c:v>南高麗</c:v>
                </c:pt>
                <c:pt idx="5">
                  <c:v>美杉台</c:v>
                </c:pt>
                <c:pt idx="6">
                  <c:v>加　治</c:v>
                </c:pt>
                <c:pt idx="7">
                  <c:v>精　明</c:v>
                </c:pt>
                <c:pt idx="8">
                  <c:v>飯　能</c:v>
                </c:pt>
              </c:strCache>
            </c:strRef>
          </c:cat>
          <c:val>
            <c:numRef>
              <c:f>P8グラフ!$B$6:$J$6</c:f>
              <c:numCache>
                <c:formatCode>#,##0</c:formatCode>
                <c:ptCount val="9"/>
                <c:pt idx="0">
                  <c:v>2209</c:v>
                </c:pt>
                <c:pt idx="1">
                  <c:v>8385</c:v>
                </c:pt>
                <c:pt idx="2">
                  <c:v>2176</c:v>
                </c:pt>
                <c:pt idx="3">
                  <c:v>2406</c:v>
                </c:pt>
                <c:pt idx="4">
                  <c:v>2392</c:v>
                </c:pt>
                <c:pt idx="5">
                  <c:v>5875</c:v>
                </c:pt>
                <c:pt idx="6">
                  <c:v>19846</c:v>
                </c:pt>
                <c:pt idx="7">
                  <c:v>16513</c:v>
                </c:pt>
                <c:pt idx="8">
                  <c:v>21812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8A2-42D2-AAFB-CF3E185F6F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75160704"/>
        <c:axId val="1"/>
        <c:axId val="0"/>
      </c:bar3DChart>
      <c:catAx>
        <c:axId val="37516070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751607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2464589235127477"/>
          <c:y val="0.53752345215759845"/>
          <c:w val="0.82436260623229463"/>
          <c:h val="0.687617260787992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09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2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Footer>&amp;C&amp;"ＭＳ Ｐ明朝,標準"&amp;10
- 6 -</c:oddFooter>
    </c:headerFooter>
    <c:pageMargins b="0.98425196850393704" l="0.78740157480314965" r="0.78740157480314965" t="0.98425196850393704" header="0.51181102362204722" footer="0.51181102362204722"/>
    <c:pageSetup paperSize="9" firstPageNumber="0" orientation="portrait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1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地区別人口の推移</a:t>
            </a:r>
          </a:p>
        </c:rich>
      </c:tx>
      <c:layout>
        <c:manualLayout>
          <c:xMode val="edge"/>
          <c:yMode val="edge"/>
          <c:x val="0.36685582149256835"/>
          <c:y val="2.157598499061913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73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8.3569462897169697E-2"/>
          <c:y val="0.10037528049846851"/>
          <c:w val="0.835694628971697"/>
          <c:h val="0.8236401521276201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P8グラフ!$A$2</c:f>
              <c:strCache>
                <c:ptCount val="1"/>
                <c:pt idx="0">
                  <c:v>令和2年</c:v>
                </c:pt>
              </c:strCache>
            </c:strRef>
          </c:tx>
          <c:spPr>
            <a:pattFill prst="open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P8グラフ!$B$1:$J$1</c:f>
              <c:strCache>
                <c:ptCount val="9"/>
                <c:pt idx="0">
                  <c:v>名　栗</c:v>
                </c:pt>
                <c:pt idx="1">
                  <c:v>原市場</c:v>
                </c:pt>
                <c:pt idx="2">
                  <c:v>東吾野</c:v>
                </c:pt>
                <c:pt idx="3">
                  <c:v>吾　野</c:v>
                </c:pt>
                <c:pt idx="4">
                  <c:v>南高麗</c:v>
                </c:pt>
                <c:pt idx="5">
                  <c:v>美杉台</c:v>
                </c:pt>
                <c:pt idx="6">
                  <c:v>加　治</c:v>
                </c:pt>
                <c:pt idx="7">
                  <c:v>精　明</c:v>
                </c:pt>
                <c:pt idx="8">
                  <c:v>飯　能</c:v>
                </c:pt>
              </c:strCache>
            </c:strRef>
          </c:cat>
          <c:val>
            <c:numRef>
              <c:f>P8グラフ!$B$2:$J$2</c:f>
              <c:numCache>
                <c:formatCode>#,##0</c:formatCode>
                <c:ptCount val="9"/>
                <c:pt idx="0">
                  <c:v>1756</c:v>
                </c:pt>
                <c:pt idx="1">
                  <c:v>6899</c:v>
                </c:pt>
                <c:pt idx="2">
                  <c:v>1748</c:v>
                </c:pt>
                <c:pt idx="3">
                  <c:v>1938</c:v>
                </c:pt>
                <c:pt idx="4">
                  <c:v>2110</c:v>
                </c:pt>
                <c:pt idx="5">
                  <c:v>7066</c:v>
                </c:pt>
                <c:pt idx="6">
                  <c:v>19959</c:v>
                </c:pt>
                <c:pt idx="7">
                  <c:v>16381</c:v>
                </c:pt>
                <c:pt idx="8">
                  <c:v>21696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3A-4350-AC48-C3650C1A0926}"/>
            </c:ext>
          </c:extLst>
        </c:ser>
        <c:ser>
          <c:idx val="1"/>
          <c:order val="1"/>
          <c:tx>
            <c:strRef>
              <c:f>P8グラフ!$A$3</c:f>
              <c:strCache>
                <c:ptCount val="1"/>
                <c:pt idx="0">
                  <c:v>平成30年</c:v>
                </c:pt>
              </c:strCache>
            </c:strRef>
          </c:tx>
          <c:spPr>
            <a:pattFill prst="ltDnDiag">
              <a:fgClr>
                <a:srgbClr val="80808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P8グラフ!$B$1:$J$1</c:f>
              <c:strCache>
                <c:ptCount val="9"/>
                <c:pt idx="0">
                  <c:v>名　栗</c:v>
                </c:pt>
                <c:pt idx="1">
                  <c:v>原市場</c:v>
                </c:pt>
                <c:pt idx="2">
                  <c:v>東吾野</c:v>
                </c:pt>
                <c:pt idx="3">
                  <c:v>吾　野</c:v>
                </c:pt>
                <c:pt idx="4">
                  <c:v>南高麗</c:v>
                </c:pt>
                <c:pt idx="5">
                  <c:v>美杉台</c:v>
                </c:pt>
                <c:pt idx="6">
                  <c:v>加　治</c:v>
                </c:pt>
                <c:pt idx="7">
                  <c:v>精　明</c:v>
                </c:pt>
                <c:pt idx="8">
                  <c:v>飯　能</c:v>
                </c:pt>
              </c:strCache>
            </c:strRef>
          </c:cat>
          <c:val>
            <c:numRef>
              <c:f>P8グラフ!$B$3:$J$3</c:f>
              <c:numCache>
                <c:formatCode>#,##0</c:formatCode>
                <c:ptCount val="9"/>
                <c:pt idx="0">
                  <c:v>1853</c:v>
                </c:pt>
                <c:pt idx="1">
                  <c:v>7256</c:v>
                </c:pt>
                <c:pt idx="2">
                  <c:v>1836</c:v>
                </c:pt>
                <c:pt idx="3">
                  <c:v>2040</c:v>
                </c:pt>
                <c:pt idx="4">
                  <c:v>2175</c:v>
                </c:pt>
                <c:pt idx="5">
                  <c:v>6683</c:v>
                </c:pt>
                <c:pt idx="6">
                  <c:v>19996</c:v>
                </c:pt>
                <c:pt idx="7">
                  <c:v>16507</c:v>
                </c:pt>
                <c:pt idx="8">
                  <c:v>21724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3A-4350-AC48-C3650C1A0926}"/>
            </c:ext>
          </c:extLst>
        </c:ser>
        <c:ser>
          <c:idx val="2"/>
          <c:order val="2"/>
          <c:tx>
            <c:strRef>
              <c:f>P8グラフ!$A$4</c:f>
              <c:strCache>
                <c:ptCount val="1"/>
                <c:pt idx="0">
                  <c:v>平成28年</c:v>
                </c:pt>
              </c:strCache>
            </c:strRef>
          </c:tx>
          <c:spPr>
            <a:pattFill prst="pct3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P8グラフ!$B$1:$J$1</c:f>
              <c:strCache>
                <c:ptCount val="9"/>
                <c:pt idx="0">
                  <c:v>名　栗</c:v>
                </c:pt>
                <c:pt idx="1">
                  <c:v>原市場</c:v>
                </c:pt>
                <c:pt idx="2">
                  <c:v>東吾野</c:v>
                </c:pt>
                <c:pt idx="3">
                  <c:v>吾　野</c:v>
                </c:pt>
                <c:pt idx="4">
                  <c:v>南高麗</c:v>
                </c:pt>
                <c:pt idx="5">
                  <c:v>美杉台</c:v>
                </c:pt>
                <c:pt idx="6">
                  <c:v>加　治</c:v>
                </c:pt>
                <c:pt idx="7">
                  <c:v>精　明</c:v>
                </c:pt>
                <c:pt idx="8">
                  <c:v>飯　能</c:v>
                </c:pt>
              </c:strCache>
            </c:strRef>
          </c:cat>
          <c:val>
            <c:numRef>
              <c:f>P8グラフ!$B$4:$J$4</c:f>
              <c:numCache>
                <c:formatCode>#,##0</c:formatCode>
                <c:ptCount val="9"/>
                <c:pt idx="0">
                  <c:v>1968</c:v>
                </c:pt>
                <c:pt idx="1">
                  <c:v>7661</c:v>
                </c:pt>
                <c:pt idx="2">
                  <c:v>1966</c:v>
                </c:pt>
                <c:pt idx="3">
                  <c:v>2135</c:v>
                </c:pt>
                <c:pt idx="4">
                  <c:v>2273</c:v>
                </c:pt>
                <c:pt idx="5">
                  <c:v>6435</c:v>
                </c:pt>
                <c:pt idx="6">
                  <c:v>20013</c:v>
                </c:pt>
                <c:pt idx="7">
                  <c:v>16522</c:v>
                </c:pt>
                <c:pt idx="8">
                  <c:v>21540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3A-4350-AC48-C3650C1A0926}"/>
            </c:ext>
          </c:extLst>
        </c:ser>
        <c:ser>
          <c:idx val="3"/>
          <c:order val="3"/>
          <c:tx>
            <c:strRef>
              <c:f>P8グラフ!$A$5</c:f>
              <c:strCache>
                <c:ptCount val="1"/>
                <c:pt idx="0">
                  <c:v>平成26年</c:v>
                </c:pt>
              </c:strCache>
            </c:strRef>
          </c:tx>
          <c:spPr>
            <a:pattFill prst="dashHorz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P8グラフ!$B$1:$J$1</c:f>
              <c:strCache>
                <c:ptCount val="9"/>
                <c:pt idx="0">
                  <c:v>名　栗</c:v>
                </c:pt>
                <c:pt idx="1">
                  <c:v>原市場</c:v>
                </c:pt>
                <c:pt idx="2">
                  <c:v>東吾野</c:v>
                </c:pt>
                <c:pt idx="3">
                  <c:v>吾　野</c:v>
                </c:pt>
                <c:pt idx="4">
                  <c:v>南高麗</c:v>
                </c:pt>
                <c:pt idx="5">
                  <c:v>美杉台</c:v>
                </c:pt>
                <c:pt idx="6">
                  <c:v>加　治</c:v>
                </c:pt>
                <c:pt idx="7">
                  <c:v>精　明</c:v>
                </c:pt>
                <c:pt idx="8">
                  <c:v>飯　能</c:v>
                </c:pt>
              </c:strCache>
            </c:strRef>
          </c:cat>
          <c:val>
            <c:numRef>
              <c:f>P8グラフ!$B$5:$J$5</c:f>
              <c:numCache>
                <c:formatCode>#,##0</c:formatCode>
                <c:ptCount val="9"/>
                <c:pt idx="0">
                  <c:v>2092</c:v>
                </c:pt>
                <c:pt idx="1">
                  <c:v>8008</c:v>
                </c:pt>
                <c:pt idx="2">
                  <c:v>2069</c:v>
                </c:pt>
                <c:pt idx="3">
                  <c:v>2302</c:v>
                </c:pt>
                <c:pt idx="4">
                  <c:v>2316</c:v>
                </c:pt>
                <c:pt idx="5">
                  <c:v>6187</c:v>
                </c:pt>
                <c:pt idx="6">
                  <c:v>20019</c:v>
                </c:pt>
                <c:pt idx="7">
                  <c:v>16631</c:v>
                </c:pt>
                <c:pt idx="8">
                  <c:v>21642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3A-4350-AC48-C3650C1A0926}"/>
            </c:ext>
          </c:extLst>
        </c:ser>
        <c:ser>
          <c:idx val="4"/>
          <c:order val="4"/>
          <c:tx>
            <c:strRef>
              <c:f>P8グラフ!$A$6</c:f>
              <c:strCache>
                <c:ptCount val="1"/>
                <c:pt idx="0">
                  <c:v>平成24年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P8グラフ!$B$1:$J$1</c:f>
              <c:strCache>
                <c:ptCount val="9"/>
                <c:pt idx="0">
                  <c:v>名　栗</c:v>
                </c:pt>
                <c:pt idx="1">
                  <c:v>原市場</c:v>
                </c:pt>
                <c:pt idx="2">
                  <c:v>東吾野</c:v>
                </c:pt>
                <c:pt idx="3">
                  <c:v>吾　野</c:v>
                </c:pt>
                <c:pt idx="4">
                  <c:v>南高麗</c:v>
                </c:pt>
                <c:pt idx="5">
                  <c:v>美杉台</c:v>
                </c:pt>
                <c:pt idx="6">
                  <c:v>加　治</c:v>
                </c:pt>
                <c:pt idx="7">
                  <c:v>精　明</c:v>
                </c:pt>
                <c:pt idx="8">
                  <c:v>飯　能</c:v>
                </c:pt>
              </c:strCache>
            </c:strRef>
          </c:cat>
          <c:val>
            <c:numRef>
              <c:f>P8グラフ!$B$6:$J$6</c:f>
              <c:numCache>
                <c:formatCode>#,##0</c:formatCode>
                <c:ptCount val="9"/>
                <c:pt idx="0">
                  <c:v>2209</c:v>
                </c:pt>
                <c:pt idx="1">
                  <c:v>8385</c:v>
                </c:pt>
                <c:pt idx="2">
                  <c:v>2176</c:v>
                </c:pt>
                <c:pt idx="3">
                  <c:v>2406</c:v>
                </c:pt>
                <c:pt idx="4">
                  <c:v>2392</c:v>
                </c:pt>
                <c:pt idx="5">
                  <c:v>5875</c:v>
                </c:pt>
                <c:pt idx="6">
                  <c:v>19846</c:v>
                </c:pt>
                <c:pt idx="7">
                  <c:v>16513</c:v>
                </c:pt>
                <c:pt idx="8">
                  <c:v>21812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13A-4350-AC48-C3650C1A09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75163328"/>
        <c:axId val="1"/>
        <c:axId val="0"/>
      </c:bar3DChart>
      <c:catAx>
        <c:axId val="375163328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751633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8696928464678464"/>
          <c:y val="0.54252677608544708"/>
          <c:w val="0.88668614723442862"/>
          <c:h val="0.700125373634111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19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Footer>&amp;C&amp;"ＭＳ Ｐ明朝,標準"&amp;10
- 6 -</c:oddFooter>
    </c:headerFooter>
    <c:pageMargins b="0.98425196850393704" l="0.78740157480314965" r="0.78740157480314965" t="0.98425196850393704" header="0.51181102362204722" footer="0.51181102362204722"/>
    <c:pageSetup paperSize="9" orientation="portrait" horizontalDpi="-4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年齢５歳階級別人口割合</a:t>
            </a:r>
          </a:p>
        </c:rich>
      </c:tx>
      <c:layout>
        <c:manualLayout>
          <c:xMode val="edge"/>
          <c:yMode val="edge"/>
          <c:x val="0.35285957456154798"/>
          <c:y val="3.689320388349514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0"/>
      <c:hPercent val="171"/>
      <c:rotY val="0"/>
      <c:depthPercent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1157616312565802"/>
          <c:y val="0.13009708737864079"/>
          <c:w val="0.85355764791128386"/>
          <c:h val="0.79029126213592238"/>
        </c:manualLayout>
      </c:layout>
      <c:bar3DChart>
        <c:barDir val="bar"/>
        <c:grouping val="stacked"/>
        <c:varyColors val="0"/>
        <c:ser>
          <c:idx val="0"/>
          <c:order val="0"/>
          <c:tx>
            <c:strRef>
              <c:f>P9グラフ!$B$3</c:f>
              <c:strCache>
                <c:ptCount val="1"/>
                <c:pt idx="0">
                  <c:v>男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P9グラフ!$A$4:$A$24</c:f>
              <c:strCache>
                <c:ptCount val="21"/>
                <c:pt idx="0">
                  <c:v>０～４</c:v>
                </c:pt>
                <c:pt idx="1">
                  <c:v>５～９</c:v>
                </c:pt>
                <c:pt idx="2">
                  <c:v>１０～１４</c:v>
                </c:pt>
                <c:pt idx="3">
                  <c:v>１５～１９</c:v>
                </c:pt>
                <c:pt idx="4">
                  <c:v>２０～２４</c:v>
                </c:pt>
                <c:pt idx="5">
                  <c:v>２５～２９</c:v>
                </c:pt>
                <c:pt idx="6">
                  <c:v>３０～３４</c:v>
                </c:pt>
                <c:pt idx="7">
                  <c:v>３５～３９</c:v>
                </c:pt>
                <c:pt idx="8">
                  <c:v>４０～４４</c:v>
                </c:pt>
                <c:pt idx="9">
                  <c:v>４５～４９</c:v>
                </c:pt>
                <c:pt idx="10">
                  <c:v>５０～５４</c:v>
                </c:pt>
                <c:pt idx="11">
                  <c:v>５５～５９</c:v>
                </c:pt>
                <c:pt idx="12">
                  <c:v>６０～６４</c:v>
                </c:pt>
                <c:pt idx="13">
                  <c:v>６５～６９</c:v>
                </c:pt>
                <c:pt idx="14">
                  <c:v>７０～７４</c:v>
                </c:pt>
                <c:pt idx="15">
                  <c:v>７５～７９</c:v>
                </c:pt>
                <c:pt idx="16">
                  <c:v>８０～８４</c:v>
                </c:pt>
                <c:pt idx="17">
                  <c:v>８５～８９</c:v>
                </c:pt>
                <c:pt idx="18">
                  <c:v>９０～９４</c:v>
                </c:pt>
                <c:pt idx="19">
                  <c:v>９５～９９</c:v>
                </c:pt>
                <c:pt idx="20">
                  <c:v>１００歳以上</c:v>
                </c:pt>
              </c:strCache>
            </c:strRef>
          </c:cat>
          <c:val>
            <c:numRef>
              <c:f>P9グラフ!$B$4:$B$24</c:f>
              <c:numCache>
                <c:formatCode>0_ </c:formatCode>
                <c:ptCount val="21"/>
                <c:pt idx="0">
                  <c:v>-2359</c:v>
                </c:pt>
                <c:pt idx="1">
                  <c:v>-2037</c:v>
                </c:pt>
                <c:pt idx="2">
                  <c:v>-1995</c:v>
                </c:pt>
                <c:pt idx="3">
                  <c:v>-2292</c:v>
                </c:pt>
                <c:pt idx="4">
                  <c:v>-2641</c:v>
                </c:pt>
                <c:pt idx="5">
                  <c:v>-2399</c:v>
                </c:pt>
                <c:pt idx="6">
                  <c:v>-2174</c:v>
                </c:pt>
                <c:pt idx="7">
                  <c:v>-1983</c:v>
                </c:pt>
                <c:pt idx="8">
                  <c:v>-1756</c:v>
                </c:pt>
                <c:pt idx="9">
                  <c:v>-1334</c:v>
                </c:pt>
                <c:pt idx="10">
                  <c:v>-1151</c:v>
                </c:pt>
                <c:pt idx="11">
                  <c:v>-1005</c:v>
                </c:pt>
                <c:pt idx="12">
                  <c:v>-831</c:v>
                </c:pt>
                <c:pt idx="13">
                  <c:v>-737</c:v>
                </c:pt>
                <c:pt idx="14">
                  <c:v>-512</c:v>
                </c:pt>
                <c:pt idx="15">
                  <c:v>-327</c:v>
                </c:pt>
                <c:pt idx="16">
                  <c:v>-147</c:v>
                </c:pt>
                <c:pt idx="17">
                  <c:v>-32</c:v>
                </c:pt>
                <c:pt idx="18">
                  <c:v>-10</c:v>
                </c:pt>
                <c:pt idx="19">
                  <c:v>-1</c:v>
                </c:pt>
                <c:pt idx="20" formatCode="0;[Red]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AD-4F1E-91D2-A2464BF2659C}"/>
            </c:ext>
          </c:extLst>
        </c:ser>
        <c:ser>
          <c:idx val="1"/>
          <c:order val="1"/>
          <c:tx>
            <c:strRef>
              <c:f>P9グラフ!$C$3</c:f>
              <c:strCache>
                <c:ptCount val="1"/>
                <c:pt idx="0">
                  <c:v>女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P9グラフ!$A$4:$A$24</c:f>
              <c:strCache>
                <c:ptCount val="21"/>
                <c:pt idx="0">
                  <c:v>０～４</c:v>
                </c:pt>
                <c:pt idx="1">
                  <c:v>５～９</c:v>
                </c:pt>
                <c:pt idx="2">
                  <c:v>１０～１４</c:v>
                </c:pt>
                <c:pt idx="3">
                  <c:v>１５～１９</c:v>
                </c:pt>
                <c:pt idx="4">
                  <c:v>２０～２４</c:v>
                </c:pt>
                <c:pt idx="5">
                  <c:v>２５～２９</c:v>
                </c:pt>
                <c:pt idx="6">
                  <c:v>３０～３４</c:v>
                </c:pt>
                <c:pt idx="7">
                  <c:v>３５～３９</c:v>
                </c:pt>
                <c:pt idx="8">
                  <c:v>４０～４４</c:v>
                </c:pt>
                <c:pt idx="9">
                  <c:v>４５～４９</c:v>
                </c:pt>
                <c:pt idx="10">
                  <c:v>５０～５４</c:v>
                </c:pt>
                <c:pt idx="11">
                  <c:v>５５～５９</c:v>
                </c:pt>
                <c:pt idx="12">
                  <c:v>６０～６４</c:v>
                </c:pt>
                <c:pt idx="13">
                  <c:v>６５～６９</c:v>
                </c:pt>
                <c:pt idx="14">
                  <c:v>７０～７４</c:v>
                </c:pt>
                <c:pt idx="15">
                  <c:v>７５～７９</c:v>
                </c:pt>
                <c:pt idx="16">
                  <c:v>８０～８４</c:v>
                </c:pt>
                <c:pt idx="17">
                  <c:v>８５～８９</c:v>
                </c:pt>
                <c:pt idx="18">
                  <c:v>９０～９４</c:v>
                </c:pt>
                <c:pt idx="19">
                  <c:v>９５～９９</c:v>
                </c:pt>
                <c:pt idx="20">
                  <c:v>１００歳以上</c:v>
                </c:pt>
              </c:strCache>
            </c:strRef>
          </c:cat>
          <c:val>
            <c:numRef>
              <c:f>P9グラフ!$C$4:$C$24</c:f>
              <c:numCache>
                <c:formatCode>General</c:formatCode>
                <c:ptCount val="21"/>
                <c:pt idx="0">
                  <c:v>2251</c:v>
                </c:pt>
                <c:pt idx="1">
                  <c:v>1968</c:v>
                </c:pt>
                <c:pt idx="2">
                  <c:v>1897</c:v>
                </c:pt>
                <c:pt idx="3">
                  <c:v>2379</c:v>
                </c:pt>
                <c:pt idx="4">
                  <c:v>2734</c:v>
                </c:pt>
                <c:pt idx="5">
                  <c:v>2332</c:v>
                </c:pt>
                <c:pt idx="6">
                  <c:v>1982</c:v>
                </c:pt>
                <c:pt idx="7">
                  <c:v>1929</c:v>
                </c:pt>
                <c:pt idx="8">
                  <c:v>1649</c:v>
                </c:pt>
                <c:pt idx="9">
                  <c:v>1667</c:v>
                </c:pt>
                <c:pt idx="10">
                  <c:v>1283</c:v>
                </c:pt>
                <c:pt idx="11">
                  <c:v>1182</c:v>
                </c:pt>
                <c:pt idx="12">
                  <c:v>884</c:v>
                </c:pt>
                <c:pt idx="13">
                  <c:v>795</c:v>
                </c:pt>
                <c:pt idx="14">
                  <c:v>630</c:v>
                </c:pt>
                <c:pt idx="15">
                  <c:v>415</c:v>
                </c:pt>
                <c:pt idx="16">
                  <c:v>235</c:v>
                </c:pt>
                <c:pt idx="17">
                  <c:v>106</c:v>
                </c:pt>
                <c:pt idx="18">
                  <c:v>21</c:v>
                </c:pt>
                <c:pt idx="19">
                  <c:v>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AD-4F1E-91D2-A2464BF26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gapDepth val="0"/>
        <c:shape val="box"/>
        <c:axId val="375159720"/>
        <c:axId val="1"/>
        <c:axId val="0"/>
      </c:bar3DChart>
      <c:catAx>
        <c:axId val="37515972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4000"/>
          <c:min val="-4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;[Black]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751597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74803149606299213" l="0.55118110236220474" r="0.43307086614173229" t="0.9055118110236221" header="0.5" footer="0.5"/>
    <c:pageSetup firstPageNumber="0" orientation="landscape" horizontalDpi="300" verticalDpi="300"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0"/>
      <c:hPercent val="160"/>
      <c:rotY val="0"/>
      <c:depthPercent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8748261474269822E-2"/>
          <c:y val="0.14814841606701401"/>
          <c:w val="0.87899860917941586"/>
          <c:h val="0.78889031555684963"/>
        </c:manualLayout>
      </c:layout>
      <c:bar3DChart>
        <c:barDir val="bar"/>
        <c:grouping val="stacked"/>
        <c:varyColors val="0"/>
        <c:ser>
          <c:idx val="0"/>
          <c:order val="0"/>
          <c:tx>
            <c:strRef>
              <c:f>P9グラフ!$B$32</c:f>
              <c:strCache>
                <c:ptCount val="1"/>
                <c:pt idx="0">
                  <c:v>男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P9グラフ!$A$33:$A$53</c:f>
              <c:strCache>
                <c:ptCount val="21"/>
                <c:pt idx="0">
                  <c:v>０～４</c:v>
                </c:pt>
                <c:pt idx="1">
                  <c:v>５～９</c:v>
                </c:pt>
                <c:pt idx="2">
                  <c:v>１０～１４</c:v>
                </c:pt>
                <c:pt idx="3">
                  <c:v>１５～１９</c:v>
                </c:pt>
                <c:pt idx="4">
                  <c:v>２０～２４</c:v>
                </c:pt>
                <c:pt idx="5">
                  <c:v>２５～２９</c:v>
                </c:pt>
                <c:pt idx="6">
                  <c:v>３０～３４</c:v>
                </c:pt>
                <c:pt idx="7">
                  <c:v>３５～３９</c:v>
                </c:pt>
                <c:pt idx="8">
                  <c:v>４０～４４</c:v>
                </c:pt>
                <c:pt idx="9">
                  <c:v>４５～４９</c:v>
                </c:pt>
                <c:pt idx="10">
                  <c:v>５０～５４</c:v>
                </c:pt>
                <c:pt idx="11">
                  <c:v>５５～５９</c:v>
                </c:pt>
                <c:pt idx="12">
                  <c:v>６０～６４</c:v>
                </c:pt>
                <c:pt idx="13">
                  <c:v>６５～６９</c:v>
                </c:pt>
                <c:pt idx="14">
                  <c:v>７０～７４</c:v>
                </c:pt>
                <c:pt idx="15">
                  <c:v>７５～７９</c:v>
                </c:pt>
                <c:pt idx="16">
                  <c:v>８０～８４</c:v>
                </c:pt>
                <c:pt idx="17">
                  <c:v>８５～８９</c:v>
                </c:pt>
                <c:pt idx="18">
                  <c:v>９０～９４</c:v>
                </c:pt>
                <c:pt idx="19">
                  <c:v>９５～９９</c:v>
                </c:pt>
                <c:pt idx="20">
                  <c:v>１００歳以上</c:v>
                </c:pt>
              </c:strCache>
            </c:strRef>
          </c:cat>
          <c:val>
            <c:numRef>
              <c:f>P9グラフ!$B$33:$B$53</c:f>
              <c:numCache>
                <c:formatCode>0_ </c:formatCode>
                <c:ptCount val="21"/>
                <c:pt idx="0">
                  <c:v>-1345</c:v>
                </c:pt>
                <c:pt idx="1">
                  <c:v>-1504</c:v>
                </c:pt>
                <c:pt idx="2">
                  <c:v>-1700</c:v>
                </c:pt>
                <c:pt idx="3">
                  <c:v>-2266</c:v>
                </c:pt>
                <c:pt idx="4">
                  <c:v>-2306</c:v>
                </c:pt>
                <c:pt idx="5">
                  <c:v>-1918</c:v>
                </c:pt>
                <c:pt idx="6">
                  <c:v>-2078</c:v>
                </c:pt>
                <c:pt idx="7">
                  <c:v>-2335</c:v>
                </c:pt>
                <c:pt idx="8">
                  <c:v>-3033</c:v>
                </c:pt>
                <c:pt idx="9">
                  <c:v>-2680</c:v>
                </c:pt>
                <c:pt idx="10">
                  <c:v>-2669</c:v>
                </c:pt>
                <c:pt idx="11">
                  <c:v>-2702</c:v>
                </c:pt>
                <c:pt idx="12">
                  <c:v>-3297</c:v>
                </c:pt>
                <c:pt idx="13">
                  <c:v>-3643</c:v>
                </c:pt>
                <c:pt idx="14">
                  <c:v>-2727</c:v>
                </c:pt>
                <c:pt idx="15">
                  <c:v>-1981</c:v>
                </c:pt>
                <c:pt idx="16">
                  <c:v>-1255</c:v>
                </c:pt>
                <c:pt idx="17">
                  <c:v>-617</c:v>
                </c:pt>
                <c:pt idx="18">
                  <c:v>-218</c:v>
                </c:pt>
                <c:pt idx="19">
                  <c:v>-41</c:v>
                </c:pt>
                <c:pt idx="20">
                  <c:v>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97-4F82-B844-1119A842AF7E}"/>
            </c:ext>
          </c:extLst>
        </c:ser>
        <c:ser>
          <c:idx val="1"/>
          <c:order val="1"/>
          <c:tx>
            <c:strRef>
              <c:f>P9グラフ!$C$32</c:f>
              <c:strCache>
                <c:ptCount val="1"/>
                <c:pt idx="0">
                  <c:v>女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P9グラフ!$A$33:$A$53</c:f>
              <c:strCache>
                <c:ptCount val="21"/>
                <c:pt idx="0">
                  <c:v>０～４</c:v>
                </c:pt>
                <c:pt idx="1">
                  <c:v>５～９</c:v>
                </c:pt>
                <c:pt idx="2">
                  <c:v>１０～１４</c:v>
                </c:pt>
                <c:pt idx="3">
                  <c:v>１５～１９</c:v>
                </c:pt>
                <c:pt idx="4">
                  <c:v>２０～２４</c:v>
                </c:pt>
                <c:pt idx="5">
                  <c:v>２５～２９</c:v>
                </c:pt>
                <c:pt idx="6">
                  <c:v>３０～３４</c:v>
                </c:pt>
                <c:pt idx="7">
                  <c:v>３５～３９</c:v>
                </c:pt>
                <c:pt idx="8">
                  <c:v>４０～４４</c:v>
                </c:pt>
                <c:pt idx="9">
                  <c:v>４５～４９</c:v>
                </c:pt>
                <c:pt idx="10">
                  <c:v>５０～５４</c:v>
                </c:pt>
                <c:pt idx="11">
                  <c:v>５５～５９</c:v>
                </c:pt>
                <c:pt idx="12">
                  <c:v>６０～６４</c:v>
                </c:pt>
                <c:pt idx="13">
                  <c:v>６５～６９</c:v>
                </c:pt>
                <c:pt idx="14">
                  <c:v>７０～７４</c:v>
                </c:pt>
                <c:pt idx="15">
                  <c:v>７５～７９</c:v>
                </c:pt>
                <c:pt idx="16">
                  <c:v>８０～８４</c:v>
                </c:pt>
                <c:pt idx="17">
                  <c:v>８５～８９</c:v>
                </c:pt>
                <c:pt idx="18">
                  <c:v>９０～９４</c:v>
                </c:pt>
                <c:pt idx="19">
                  <c:v>９５～９９</c:v>
                </c:pt>
                <c:pt idx="20">
                  <c:v>１００歳以上</c:v>
                </c:pt>
              </c:strCache>
            </c:strRef>
          </c:cat>
          <c:val>
            <c:numRef>
              <c:f>P9グラフ!$C$33:$C$53</c:f>
              <c:numCache>
                <c:formatCode>\ ###,###,##0;"-"###,###,##0</c:formatCode>
                <c:ptCount val="21"/>
                <c:pt idx="0" formatCode="General">
                  <c:v>1174</c:v>
                </c:pt>
                <c:pt idx="1">
                  <c:v>1441</c:v>
                </c:pt>
                <c:pt idx="2">
                  <c:v>1529</c:v>
                </c:pt>
                <c:pt idx="3">
                  <c:v>1913</c:v>
                </c:pt>
                <c:pt idx="4">
                  <c:v>2038</c:v>
                </c:pt>
                <c:pt idx="5">
                  <c:v>1655</c:v>
                </c:pt>
                <c:pt idx="6">
                  <c:v>1897</c:v>
                </c:pt>
                <c:pt idx="7">
                  <c:v>2264</c:v>
                </c:pt>
                <c:pt idx="8">
                  <c:v>2718</c:v>
                </c:pt>
                <c:pt idx="9">
                  <c:v>2557</c:v>
                </c:pt>
                <c:pt idx="10">
                  <c:v>2641</c:v>
                </c:pt>
                <c:pt idx="11">
                  <c:v>2702</c:v>
                </c:pt>
                <c:pt idx="12">
                  <c:v>3151</c:v>
                </c:pt>
                <c:pt idx="13">
                  <c:v>3555</c:v>
                </c:pt>
                <c:pt idx="14">
                  <c:v>2803</c:v>
                </c:pt>
                <c:pt idx="15">
                  <c:v>2225</c:v>
                </c:pt>
                <c:pt idx="16">
                  <c:v>1732</c:v>
                </c:pt>
                <c:pt idx="17">
                  <c:v>1208</c:v>
                </c:pt>
                <c:pt idx="18">
                  <c:v>656</c:v>
                </c:pt>
                <c:pt idx="19">
                  <c:v>206</c:v>
                </c:pt>
                <c:pt idx="2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97-4F82-B844-1119A842AF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gapDepth val="0"/>
        <c:shape val="box"/>
        <c:axId val="375309576"/>
        <c:axId val="1"/>
        <c:axId val="0"/>
      </c:bar3DChart>
      <c:catAx>
        <c:axId val="37530957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4000"/>
          <c:min val="-4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;[Black]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753095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firstPageNumber="0" orientation="landscape" horizontalDpi="-4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年齢５歳階級別人口割合</a:t>
            </a:r>
          </a:p>
        </c:rich>
      </c:tx>
      <c:layout>
        <c:manualLayout>
          <c:xMode val="edge"/>
          <c:yMode val="edge"/>
          <c:x val="0.35714309769856173"/>
          <c:y val="3.837994037153123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0"/>
      <c:hPercent val="171"/>
      <c:rotY val="0"/>
      <c:depthPercent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105122708718014"/>
          <c:y val="0.13267347522153791"/>
          <c:w val="0.84770945272322262"/>
          <c:h val="0.78217897410559845"/>
        </c:manualLayout>
      </c:layout>
      <c:bar3DChart>
        <c:barDir val="bar"/>
        <c:grouping val="stacked"/>
        <c:varyColors val="0"/>
        <c:ser>
          <c:idx val="0"/>
          <c:order val="0"/>
          <c:tx>
            <c:strRef>
              <c:f>[2]P9グラフ!$B$3</c:f>
              <c:strCache>
                <c:ptCount val="1"/>
                <c:pt idx="0">
                  <c:v>男</c:v>
                </c:pt>
              </c:strCache>
            </c:strRef>
          </c:tx>
          <c:spPr>
            <a:pattFill prst="ltDnDiag">
              <a:fgClr>
                <a:srgbClr val="FFFFFF"/>
              </a:fgClr>
              <a:bgClr>
                <a:srgbClr val="80808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[2]P9グラフ!$A$4:$A$24</c:f>
              <c:strCache>
                <c:ptCount val="21"/>
                <c:pt idx="0">
                  <c:v>０～４</c:v>
                </c:pt>
                <c:pt idx="1">
                  <c:v>５～９</c:v>
                </c:pt>
                <c:pt idx="2">
                  <c:v>１０～１４</c:v>
                </c:pt>
                <c:pt idx="3">
                  <c:v>１５～１９</c:v>
                </c:pt>
                <c:pt idx="4">
                  <c:v>２０～２４</c:v>
                </c:pt>
                <c:pt idx="5">
                  <c:v>２５～２９</c:v>
                </c:pt>
                <c:pt idx="6">
                  <c:v>３０～３４</c:v>
                </c:pt>
                <c:pt idx="7">
                  <c:v>３５～３９</c:v>
                </c:pt>
                <c:pt idx="8">
                  <c:v>４０～４４</c:v>
                </c:pt>
                <c:pt idx="9">
                  <c:v>４５～４９</c:v>
                </c:pt>
                <c:pt idx="10">
                  <c:v>５０～５４</c:v>
                </c:pt>
                <c:pt idx="11">
                  <c:v>５５～５９</c:v>
                </c:pt>
                <c:pt idx="12">
                  <c:v>６０～６４</c:v>
                </c:pt>
                <c:pt idx="13">
                  <c:v>６５～６９</c:v>
                </c:pt>
                <c:pt idx="14">
                  <c:v>７０～７４</c:v>
                </c:pt>
                <c:pt idx="15">
                  <c:v>７５～７９</c:v>
                </c:pt>
                <c:pt idx="16">
                  <c:v>８０～８４</c:v>
                </c:pt>
                <c:pt idx="17">
                  <c:v>８５～８９</c:v>
                </c:pt>
                <c:pt idx="18">
                  <c:v>９０～９４</c:v>
                </c:pt>
                <c:pt idx="19">
                  <c:v>９５～９９</c:v>
                </c:pt>
                <c:pt idx="20">
                  <c:v>１００歳以上</c:v>
                </c:pt>
              </c:strCache>
            </c:strRef>
          </c:cat>
          <c:val>
            <c:numRef>
              <c:f>[2]P9グラフ!$B$4:$B$24</c:f>
              <c:numCache>
                <c:formatCode>General</c:formatCode>
                <c:ptCount val="21"/>
                <c:pt idx="0">
                  <c:v>-2359</c:v>
                </c:pt>
                <c:pt idx="1">
                  <c:v>-2037</c:v>
                </c:pt>
                <c:pt idx="2">
                  <c:v>-1995</c:v>
                </c:pt>
                <c:pt idx="3">
                  <c:v>-2292</c:v>
                </c:pt>
                <c:pt idx="4">
                  <c:v>-2641</c:v>
                </c:pt>
                <c:pt idx="5">
                  <c:v>-2399</c:v>
                </c:pt>
                <c:pt idx="6">
                  <c:v>-2174</c:v>
                </c:pt>
                <c:pt idx="7">
                  <c:v>-1983</c:v>
                </c:pt>
                <c:pt idx="8">
                  <c:v>-1756</c:v>
                </c:pt>
                <c:pt idx="9">
                  <c:v>-1334</c:v>
                </c:pt>
                <c:pt idx="10">
                  <c:v>-1151</c:v>
                </c:pt>
                <c:pt idx="11">
                  <c:v>-1005</c:v>
                </c:pt>
                <c:pt idx="12">
                  <c:v>-831</c:v>
                </c:pt>
                <c:pt idx="13">
                  <c:v>-737</c:v>
                </c:pt>
                <c:pt idx="14">
                  <c:v>-512</c:v>
                </c:pt>
                <c:pt idx="15">
                  <c:v>-327</c:v>
                </c:pt>
                <c:pt idx="16">
                  <c:v>-147</c:v>
                </c:pt>
                <c:pt idx="17">
                  <c:v>-32</c:v>
                </c:pt>
                <c:pt idx="18">
                  <c:v>-10</c:v>
                </c:pt>
                <c:pt idx="19">
                  <c:v>-1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13-48AE-84BA-8B98F30C4485}"/>
            </c:ext>
          </c:extLst>
        </c:ser>
        <c:ser>
          <c:idx val="1"/>
          <c:order val="1"/>
          <c:tx>
            <c:strRef>
              <c:f>[2]P9グラフ!$C$3</c:f>
              <c:strCache>
                <c:ptCount val="1"/>
                <c:pt idx="0">
                  <c:v>女</c:v>
                </c:pt>
              </c:strCache>
            </c:strRef>
          </c:tx>
          <c:spPr>
            <a:pattFill prst="ltUpDiag">
              <a:fgClr>
                <a:srgbClr val="80808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[2]P9グラフ!$A$4:$A$24</c:f>
              <c:strCache>
                <c:ptCount val="21"/>
                <c:pt idx="0">
                  <c:v>０～４</c:v>
                </c:pt>
                <c:pt idx="1">
                  <c:v>５～９</c:v>
                </c:pt>
                <c:pt idx="2">
                  <c:v>１０～１４</c:v>
                </c:pt>
                <c:pt idx="3">
                  <c:v>１５～１９</c:v>
                </c:pt>
                <c:pt idx="4">
                  <c:v>２０～２４</c:v>
                </c:pt>
                <c:pt idx="5">
                  <c:v>２５～２９</c:v>
                </c:pt>
                <c:pt idx="6">
                  <c:v>３０～３４</c:v>
                </c:pt>
                <c:pt idx="7">
                  <c:v>３５～３９</c:v>
                </c:pt>
                <c:pt idx="8">
                  <c:v>４０～４４</c:v>
                </c:pt>
                <c:pt idx="9">
                  <c:v>４５～４９</c:v>
                </c:pt>
                <c:pt idx="10">
                  <c:v>５０～５４</c:v>
                </c:pt>
                <c:pt idx="11">
                  <c:v>５５～５９</c:v>
                </c:pt>
                <c:pt idx="12">
                  <c:v>６０～６４</c:v>
                </c:pt>
                <c:pt idx="13">
                  <c:v>６５～６９</c:v>
                </c:pt>
                <c:pt idx="14">
                  <c:v>７０～７４</c:v>
                </c:pt>
                <c:pt idx="15">
                  <c:v>７５～７９</c:v>
                </c:pt>
                <c:pt idx="16">
                  <c:v>８０～８４</c:v>
                </c:pt>
                <c:pt idx="17">
                  <c:v>８５～８９</c:v>
                </c:pt>
                <c:pt idx="18">
                  <c:v>９０～９４</c:v>
                </c:pt>
                <c:pt idx="19">
                  <c:v>９５～９９</c:v>
                </c:pt>
                <c:pt idx="20">
                  <c:v>１００歳以上</c:v>
                </c:pt>
              </c:strCache>
            </c:strRef>
          </c:cat>
          <c:val>
            <c:numRef>
              <c:f>[2]P9グラフ!$C$4:$C$24</c:f>
              <c:numCache>
                <c:formatCode>General</c:formatCode>
                <c:ptCount val="21"/>
                <c:pt idx="0">
                  <c:v>2251</c:v>
                </c:pt>
                <c:pt idx="1">
                  <c:v>1968</c:v>
                </c:pt>
                <c:pt idx="2">
                  <c:v>1897</c:v>
                </c:pt>
                <c:pt idx="3">
                  <c:v>2379</c:v>
                </c:pt>
                <c:pt idx="4">
                  <c:v>2734</c:v>
                </c:pt>
                <c:pt idx="5">
                  <c:v>2332</c:v>
                </c:pt>
                <c:pt idx="6">
                  <c:v>1982</c:v>
                </c:pt>
                <c:pt idx="7">
                  <c:v>1929</c:v>
                </c:pt>
                <c:pt idx="8">
                  <c:v>1649</c:v>
                </c:pt>
                <c:pt idx="9">
                  <c:v>1667</c:v>
                </c:pt>
                <c:pt idx="10">
                  <c:v>1283</c:v>
                </c:pt>
                <c:pt idx="11">
                  <c:v>1182</c:v>
                </c:pt>
                <c:pt idx="12">
                  <c:v>884</c:v>
                </c:pt>
                <c:pt idx="13">
                  <c:v>795</c:v>
                </c:pt>
                <c:pt idx="14">
                  <c:v>630</c:v>
                </c:pt>
                <c:pt idx="15">
                  <c:v>415</c:v>
                </c:pt>
                <c:pt idx="16">
                  <c:v>235</c:v>
                </c:pt>
                <c:pt idx="17">
                  <c:v>106</c:v>
                </c:pt>
                <c:pt idx="18">
                  <c:v>21</c:v>
                </c:pt>
                <c:pt idx="19">
                  <c:v>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13-48AE-84BA-8B98F30C44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gapDepth val="0"/>
        <c:shape val="box"/>
        <c:axId val="375423664"/>
        <c:axId val="1"/>
        <c:axId val="0"/>
      </c:bar3DChart>
      <c:catAx>
        <c:axId val="37542366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4000"/>
          <c:min val="-4000"/>
        </c:scaling>
        <c:delete val="0"/>
        <c:axPos val="b"/>
        <c:majorGridlines>
          <c:spPr>
            <a:ln w="3175">
              <a:solidFill>
                <a:schemeClr val="tx1"/>
              </a:solidFill>
              <a:prstDash val="solid"/>
            </a:ln>
          </c:spPr>
        </c:majorGridlines>
        <c:numFmt formatCode="0;[Black]0" sourceLinked="0"/>
        <c:majorTickMark val="in"/>
        <c:minorTickMark val="in"/>
        <c:tickLblPos val="nextTo"/>
        <c:spPr>
          <a:ln>
            <a:solidFill>
              <a:srgbClr val="000000">
                <a:alpha val="98000"/>
              </a:srgbClr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chemeClr val="tx1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754236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74803149606299213" l="0.55118110236220474" r="0.43307086614173229" t="0.9055118110236221" header="0.5" footer="0.5"/>
    <c:pageSetup orientation="landscape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2</xdr:row>
      <xdr:rowOff>104775</xdr:rowOff>
    </xdr:from>
    <xdr:to>
      <xdr:col>10</xdr:col>
      <xdr:colOff>38100</xdr:colOff>
      <xdr:row>25</xdr:row>
      <xdr:rowOff>19050</xdr:rowOff>
    </xdr:to>
    <xdr:graphicFrame macro="">
      <xdr:nvGraphicFramePr>
        <xdr:cNvPr id="1580624" name="Chart 1">
          <a:extLst>
            <a:ext uri="{FF2B5EF4-FFF2-40B4-BE49-F238E27FC236}">
              <a16:creationId xmlns:a16="http://schemas.microsoft.com/office/drawing/2014/main" id="{9E0A3278-594C-4F1D-B027-FEE8CDA631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323850</xdr:colOff>
      <xdr:row>6</xdr:row>
      <xdr:rowOff>66675</xdr:rowOff>
    </xdr:from>
    <xdr:to>
      <xdr:col>9</xdr:col>
      <xdr:colOff>914400</xdr:colOff>
      <xdr:row>7</xdr:row>
      <xdr:rowOff>104775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445BB88E-9802-4067-82A9-C5C80FB3EF96}"/>
            </a:ext>
          </a:extLst>
        </xdr:cNvPr>
        <xdr:cNvSpPr txBox="1">
          <a:spLocks noChangeArrowheads="1"/>
        </xdr:cNvSpPr>
      </xdr:nvSpPr>
      <xdr:spPr bwMode="auto">
        <a:xfrm>
          <a:off x="5810250" y="1457325"/>
          <a:ext cx="12763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各年１月１日現在</a:t>
          </a:r>
        </a:p>
      </xdr:txBody>
    </xdr:sp>
    <xdr:clientData/>
  </xdr:twoCellAnchor>
  <xdr:twoCellAnchor>
    <xdr:from>
      <xdr:col>0</xdr:col>
      <xdr:colOff>219075</xdr:colOff>
      <xdr:row>24</xdr:row>
      <xdr:rowOff>123825</xdr:rowOff>
    </xdr:from>
    <xdr:to>
      <xdr:col>10</xdr:col>
      <xdr:colOff>152400</xdr:colOff>
      <xdr:row>54</xdr:row>
      <xdr:rowOff>161925</xdr:rowOff>
    </xdr:to>
    <xdr:graphicFrame macro="">
      <xdr:nvGraphicFramePr>
        <xdr:cNvPr id="1580626" name="Chart 3">
          <a:extLst>
            <a:ext uri="{FF2B5EF4-FFF2-40B4-BE49-F238E27FC236}">
              <a16:creationId xmlns:a16="http://schemas.microsoft.com/office/drawing/2014/main" id="{5300AB31-D6F2-44BA-8DE0-7F5458E58B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381000</xdr:colOff>
      <xdr:row>2</xdr:row>
      <xdr:rowOff>104775</xdr:rowOff>
    </xdr:from>
    <xdr:to>
      <xdr:col>10</xdr:col>
      <xdr:colOff>38100</xdr:colOff>
      <xdr:row>25</xdr:row>
      <xdr:rowOff>19050</xdr:rowOff>
    </xdr:to>
    <xdr:graphicFrame macro="">
      <xdr:nvGraphicFramePr>
        <xdr:cNvPr id="1580627" name="Chart 1">
          <a:extLst>
            <a:ext uri="{FF2B5EF4-FFF2-40B4-BE49-F238E27FC236}">
              <a16:creationId xmlns:a16="http://schemas.microsoft.com/office/drawing/2014/main" id="{FFD0580F-EB5F-4786-AB81-1924F9EB95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323850</xdr:colOff>
      <xdr:row>6</xdr:row>
      <xdr:rowOff>66675</xdr:rowOff>
    </xdr:from>
    <xdr:to>
      <xdr:col>9</xdr:col>
      <xdr:colOff>914400</xdr:colOff>
      <xdr:row>7</xdr:row>
      <xdr:rowOff>104775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42783058-9C93-4726-B2CC-0A26FE5D9B42}"/>
            </a:ext>
          </a:extLst>
        </xdr:cNvPr>
        <xdr:cNvSpPr txBox="1">
          <a:spLocks noChangeArrowheads="1"/>
        </xdr:cNvSpPr>
      </xdr:nvSpPr>
      <xdr:spPr bwMode="auto">
        <a:xfrm>
          <a:off x="5810250" y="1457325"/>
          <a:ext cx="12763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各年１月１日現在</a:t>
          </a:r>
        </a:p>
      </xdr:txBody>
    </xdr:sp>
    <xdr:clientData/>
  </xdr:twoCellAnchor>
  <xdr:twoCellAnchor>
    <xdr:from>
      <xdr:col>0</xdr:col>
      <xdr:colOff>219075</xdr:colOff>
      <xdr:row>24</xdr:row>
      <xdr:rowOff>123825</xdr:rowOff>
    </xdr:from>
    <xdr:to>
      <xdr:col>10</xdr:col>
      <xdr:colOff>152400</xdr:colOff>
      <xdr:row>54</xdr:row>
      <xdr:rowOff>161925</xdr:rowOff>
    </xdr:to>
    <xdr:graphicFrame macro="">
      <xdr:nvGraphicFramePr>
        <xdr:cNvPr id="1580629" name="Chart 3">
          <a:extLst>
            <a:ext uri="{FF2B5EF4-FFF2-40B4-BE49-F238E27FC236}">
              <a16:creationId xmlns:a16="http://schemas.microsoft.com/office/drawing/2014/main" id="{0AB8B626-8C90-4113-9639-AF558D47D0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0.78805</cdr:x>
      <cdr:y>0.18734</cdr:y>
    </cdr:from>
    <cdr:to>
      <cdr:x>0.96759</cdr:x>
      <cdr:y>0.23519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43286" y="951496"/>
          <a:ext cx="1263758" cy="2407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各年１月１日現在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0.78706</cdr:x>
      <cdr:y>0.18268</cdr:y>
    </cdr:from>
    <cdr:to>
      <cdr:x>0.9666</cdr:x>
      <cdr:y>0.22906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43286" y="951496"/>
          <a:ext cx="1263758" cy="2407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各年１月１日現在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219075</xdr:colOff>
      <xdr:row>35</xdr:row>
      <xdr:rowOff>38100</xdr:rowOff>
    </xdr:from>
    <xdr:to>
      <xdr:col>18</xdr:col>
      <xdr:colOff>419100</xdr:colOff>
      <xdr:row>37</xdr:row>
      <xdr:rowOff>9525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EFE873DC-6AD6-4EE3-A34A-242944A437D4}"/>
            </a:ext>
          </a:extLst>
        </xdr:cNvPr>
        <xdr:cNvSpPr txBox="1">
          <a:spLocks noChangeArrowheads="1"/>
        </xdr:cNvSpPr>
      </xdr:nvSpPr>
      <xdr:spPr bwMode="auto">
        <a:xfrm>
          <a:off x="11620500" y="6067425"/>
          <a:ext cx="8858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単位：人</a:t>
          </a:r>
        </a:p>
      </xdr:txBody>
    </xdr:sp>
    <xdr:clientData/>
  </xdr:twoCellAnchor>
  <xdr:twoCellAnchor>
    <xdr:from>
      <xdr:col>16</xdr:col>
      <xdr:colOff>228600</xdr:colOff>
      <xdr:row>2</xdr:row>
      <xdr:rowOff>123825</xdr:rowOff>
    </xdr:from>
    <xdr:to>
      <xdr:col>18</xdr:col>
      <xdr:colOff>333375</xdr:colOff>
      <xdr:row>4</xdr:row>
      <xdr:rowOff>152400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9B7593C8-E7B2-466F-B3D2-14F477514F99}"/>
            </a:ext>
          </a:extLst>
        </xdr:cNvPr>
        <xdr:cNvSpPr txBox="1">
          <a:spLocks noChangeArrowheads="1"/>
        </xdr:cNvSpPr>
      </xdr:nvSpPr>
      <xdr:spPr bwMode="auto">
        <a:xfrm>
          <a:off x="10944225" y="466725"/>
          <a:ext cx="147637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各年４月１日現在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住民基本台帳人口</a:t>
          </a:r>
        </a:p>
      </xdr:txBody>
    </xdr:sp>
    <xdr:clientData/>
  </xdr:twoCellAnchor>
  <xdr:twoCellAnchor>
    <xdr:from>
      <xdr:col>10</xdr:col>
      <xdr:colOff>161925</xdr:colOff>
      <xdr:row>0</xdr:row>
      <xdr:rowOff>0</xdr:rowOff>
    </xdr:from>
    <xdr:to>
      <xdr:col>20</xdr:col>
      <xdr:colOff>28575</xdr:colOff>
      <xdr:row>59</xdr:row>
      <xdr:rowOff>9525</xdr:rowOff>
    </xdr:to>
    <xdr:graphicFrame macro="">
      <xdr:nvGraphicFramePr>
        <xdr:cNvPr id="1582034" name="Chart 3">
          <a:extLst>
            <a:ext uri="{FF2B5EF4-FFF2-40B4-BE49-F238E27FC236}">
              <a16:creationId xmlns:a16="http://schemas.microsoft.com/office/drawing/2014/main" id="{9BA8DA08-B9BB-402B-8807-3A3406C8D1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409575</xdr:colOff>
      <xdr:row>4</xdr:row>
      <xdr:rowOff>161925</xdr:rowOff>
    </xdr:from>
    <xdr:to>
      <xdr:col>19</xdr:col>
      <xdr:colOff>676275</xdr:colOff>
      <xdr:row>6</xdr:row>
      <xdr:rowOff>152400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DC618AD4-C27E-4CDA-89A3-185697EAC332}"/>
            </a:ext>
          </a:extLst>
        </xdr:cNvPr>
        <xdr:cNvSpPr txBox="1">
          <a:spLocks noChangeArrowheads="1"/>
        </xdr:cNvSpPr>
      </xdr:nvSpPr>
      <xdr:spPr bwMode="auto">
        <a:xfrm>
          <a:off x="11811000" y="847725"/>
          <a:ext cx="16383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各年１月１日現在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住民基本台帳人口</a:t>
          </a:r>
        </a:p>
      </xdr:txBody>
    </xdr:sp>
    <xdr:clientData/>
  </xdr:twoCellAnchor>
  <xdr:twoCellAnchor>
    <xdr:from>
      <xdr:col>18</xdr:col>
      <xdr:colOff>438150</xdr:colOff>
      <xdr:row>53</xdr:row>
      <xdr:rowOff>133350</xdr:rowOff>
    </xdr:from>
    <xdr:to>
      <xdr:col>19</xdr:col>
      <xdr:colOff>561975</xdr:colOff>
      <xdr:row>55</xdr:row>
      <xdr:rowOff>9525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9478CDF-EF2B-470B-B680-2C023BD31CDD}"/>
            </a:ext>
          </a:extLst>
        </xdr:cNvPr>
        <xdr:cNvSpPr txBox="1">
          <a:spLocks noChangeArrowheads="1"/>
        </xdr:cNvSpPr>
      </xdr:nvSpPr>
      <xdr:spPr bwMode="auto">
        <a:xfrm>
          <a:off x="12525375" y="9248775"/>
          <a:ext cx="80962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単位：人</a:t>
          </a:r>
        </a:p>
      </xdr:txBody>
    </xdr:sp>
    <xdr:clientData/>
  </xdr:twoCellAnchor>
  <xdr:twoCellAnchor>
    <xdr:from>
      <xdr:col>17</xdr:col>
      <xdr:colOff>219075</xdr:colOff>
      <xdr:row>35</xdr:row>
      <xdr:rowOff>38100</xdr:rowOff>
    </xdr:from>
    <xdr:to>
      <xdr:col>18</xdr:col>
      <xdr:colOff>419100</xdr:colOff>
      <xdr:row>37</xdr:row>
      <xdr:rowOff>9525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10CD97B6-556A-4C4B-9F1D-38ECAABB8E23}"/>
            </a:ext>
          </a:extLst>
        </xdr:cNvPr>
        <xdr:cNvSpPr txBox="1">
          <a:spLocks noChangeArrowheads="1"/>
        </xdr:cNvSpPr>
      </xdr:nvSpPr>
      <xdr:spPr bwMode="auto">
        <a:xfrm>
          <a:off x="11620500" y="6067425"/>
          <a:ext cx="8858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単位：人</a:t>
          </a:r>
        </a:p>
      </xdr:txBody>
    </xdr:sp>
    <xdr:clientData/>
  </xdr:twoCellAnchor>
  <xdr:twoCellAnchor>
    <xdr:from>
      <xdr:col>16</xdr:col>
      <xdr:colOff>228600</xdr:colOff>
      <xdr:row>2</xdr:row>
      <xdr:rowOff>123825</xdr:rowOff>
    </xdr:from>
    <xdr:to>
      <xdr:col>18</xdr:col>
      <xdr:colOff>333375</xdr:colOff>
      <xdr:row>4</xdr:row>
      <xdr:rowOff>152400</xdr:rowOff>
    </xdr:to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BB34F5B5-4306-43FD-AB15-9B296DD1B8E1}"/>
            </a:ext>
          </a:extLst>
        </xdr:cNvPr>
        <xdr:cNvSpPr txBox="1">
          <a:spLocks noChangeArrowheads="1"/>
        </xdr:cNvSpPr>
      </xdr:nvSpPr>
      <xdr:spPr bwMode="auto">
        <a:xfrm>
          <a:off x="10944225" y="466725"/>
          <a:ext cx="147637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各年４月１日現在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住民基本台帳人口</a:t>
          </a:r>
        </a:p>
      </xdr:txBody>
    </xdr:sp>
    <xdr:clientData/>
  </xdr:twoCellAnchor>
  <xdr:twoCellAnchor>
    <xdr:from>
      <xdr:col>10</xdr:col>
      <xdr:colOff>161925</xdr:colOff>
      <xdr:row>0</xdr:row>
      <xdr:rowOff>0</xdr:rowOff>
    </xdr:from>
    <xdr:to>
      <xdr:col>20</xdr:col>
      <xdr:colOff>28575</xdr:colOff>
      <xdr:row>59</xdr:row>
      <xdr:rowOff>9525</xdr:rowOff>
    </xdr:to>
    <xdr:graphicFrame macro="">
      <xdr:nvGraphicFramePr>
        <xdr:cNvPr id="1582039" name="Chart 3">
          <a:extLst>
            <a:ext uri="{FF2B5EF4-FFF2-40B4-BE49-F238E27FC236}">
              <a16:creationId xmlns:a16="http://schemas.microsoft.com/office/drawing/2014/main" id="{9AF5FBF0-CAAD-46D5-AEDD-D28165EBD9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409575</xdr:colOff>
      <xdr:row>4</xdr:row>
      <xdr:rowOff>161925</xdr:rowOff>
    </xdr:from>
    <xdr:to>
      <xdr:col>19</xdr:col>
      <xdr:colOff>676275</xdr:colOff>
      <xdr:row>6</xdr:row>
      <xdr:rowOff>152400</xdr:rowOff>
    </xdr:to>
    <xdr:sp macro="" textlink="">
      <xdr:nvSpPr>
        <xdr:cNvPr id="20" name="Text Box 4">
          <a:extLst>
            <a:ext uri="{FF2B5EF4-FFF2-40B4-BE49-F238E27FC236}">
              <a16:creationId xmlns:a16="http://schemas.microsoft.com/office/drawing/2014/main" id="{5CD1C314-B84F-4B8C-8DC3-7DD8F44D8BF1}"/>
            </a:ext>
          </a:extLst>
        </xdr:cNvPr>
        <xdr:cNvSpPr txBox="1">
          <a:spLocks noChangeArrowheads="1"/>
        </xdr:cNvSpPr>
      </xdr:nvSpPr>
      <xdr:spPr bwMode="auto">
        <a:xfrm>
          <a:off x="11811000" y="847725"/>
          <a:ext cx="16383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各年１月１日現在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住民基本台帳人口</a:t>
          </a:r>
        </a:p>
      </xdr:txBody>
    </xdr:sp>
    <xdr:clientData/>
  </xdr:twoCellAnchor>
  <xdr:twoCellAnchor>
    <xdr:from>
      <xdr:col>18</xdr:col>
      <xdr:colOff>438150</xdr:colOff>
      <xdr:row>53</xdr:row>
      <xdr:rowOff>133350</xdr:rowOff>
    </xdr:from>
    <xdr:to>
      <xdr:col>19</xdr:col>
      <xdr:colOff>561975</xdr:colOff>
      <xdr:row>55</xdr:row>
      <xdr:rowOff>9525</xdr:rowOff>
    </xdr:to>
    <xdr:sp macro="" textlink="">
      <xdr:nvSpPr>
        <xdr:cNvPr id="21" name="Text Box 5">
          <a:extLst>
            <a:ext uri="{FF2B5EF4-FFF2-40B4-BE49-F238E27FC236}">
              <a16:creationId xmlns:a16="http://schemas.microsoft.com/office/drawing/2014/main" id="{B026F191-D0C3-4D97-8697-238F3EC11EE5}"/>
            </a:ext>
          </a:extLst>
        </xdr:cNvPr>
        <xdr:cNvSpPr txBox="1">
          <a:spLocks noChangeArrowheads="1"/>
        </xdr:cNvSpPr>
      </xdr:nvSpPr>
      <xdr:spPr bwMode="auto">
        <a:xfrm>
          <a:off x="12525375" y="9248775"/>
          <a:ext cx="80962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単位：人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447675</xdr:colOff>
      <xdr:row>0</xdr:row>
      <xdr:rowOff>161925</xdr:rowOff>
    </xdr:from>
    <xdr:to>
      <xdr:col>13</xdr:col>
      <xdr:colOff>676275</xdr:colOff>
      <xdr:row>29</xdr:row>
      <xdr:rowOff>0</xdr:rowOff>
    </xdr:to>
    <xdr:graphicFrame macro="">
      <xdr:nvGraphicFramePr>
        <xdr:cNvPr id="2135957" name="Chart 1">
          <a:extLst>
            <a:ext uri="{FF2B5EF4-FFF2-40B4-BE49-F238E27FC236}">
              <a16:creationId xmlns:a16="http://schemas.microsoft.com/office/drawing/2014/main" id="{71C9D6C2-70B1-40D5-8E16-A63FB93A6D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47625</xdr:colOff>
      <xdr:row>8</xdr:row>
      <xdr:rowOff>47625</xdr:rowOff>
    </xdr:from>
    <xdr:to>
      <xdr:col>11</xdr:col>
      <xdr:colOff>447675</xdr:colOff>
      <xdr:row>9</xdr:row>
      <xdr:rowOff>114300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19EB9A56-07DD-4A85-BAFF-18DDECD9D0CC}"/>
            </a:ext>
          </a:extLst>
        </xdr:cNvPr>
        <xdr:cNvSpPr txBox="1">
          <a:spLocks noChangeArrowheads="1"/>
        </xdr:cNvSpPr>
      </xdr:nvSpPr>
      <xdr:spPr bwMode="auto">
        <a:xfrm>
          <a:off x="7162800" y="1514475"/>
          <a:ext cx="400050" cy="238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女</a:t>
          </a:r>
        </a:p>
      </xdr:txBody>
    </xdr:sp>
    <xdr:clientData/>
  </xdr:twoCellAnchor>
  <xdr:twoCellAnchor>
    <xdr:from>
      <xdr:col>3</xdr:col>
      <xdr:colOff>542925</xdr:colOff>
      <xdr:row>27</xdr:row>
      <xdr:rowOff>66675</xdr:rowOff>
    </xdr:from>
    <xdr:to>
      <xdr:col>14</xdr:col>
      <xdr:colOff>9525</xdr:colOff>
      <xdr:row>56</xdr:row>
      <xdr:rowOff>47625</xdr:rowOff>
    </xdr:to>
    <xdr:graphicFrame macro="">
      <xdr:nvGraphicFramePr>
        <xdr:cNvPr id="2135959" name="Chart 3">
          <a:extLst>
            <a:ext uri="{FF2B5EF4-FFF2-40B4-BE49-F238E27FC236}">
              <a16:creationId xmlns:a16="http://schemas.microsoft.com/office/drawing/2014/main" id="{D7DF433C-4280-437B-849C-C8B62A000E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476250</xdr:colOff>
      <xdr:row>35</xdr:row>
      <xdr:rowOff>152400</xdr:rowOff>
    </xdr:from>
    <xdr:to>
      <xdr:col>12</xdr:col>
      <xdr:colOff>257175</xdr:colOff>
      <xdr:row>37</xdr:row>
      <xdr:rowOff>95250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C616CEBD-6F18-4388-BA62-63F7ACE0354C}"/>
            </a:ext>
          </a:extLst>
        </xdr:cNvPr>
        <xdr:cNvSpPr txBox="1">
          <a:spLocks noChangeArrowheads="1"/>
        </xdr:cNvSpPr>
      </xdr:nvSpPr>
      <xdr:spPr bwMode="auto">
        <a:xfrm>
          <a:off x="7591425" y="6267450"/>
          <a:ext cx="466725" cy="304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女</a:t>
          </a:r>
        </a:p>
      </xdr:txBody>
    </xdr:sp>
    <xdr:clientData/>
  </xdr:twoCellAnchor>
  <xdr:twoCellAnchor>
    <xdr:from>
      <xdr:col>6</xdr:col>
      <xdr:colOff>171450</xdr:colOff>
      <xdr:row>35</xdr:row>
      <xdr:rowOff>152400</xdr:rowOff>
    </xdr:from>
    <xdr:to>
      <xdr:col>6</xdr:col>
      <xdr:colOff>628650</xdr:colOff>
      <xdr:row>37</xdr:row>
      <xdr:rowOff>104775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C124A708-0F64-48A1-8C7C-90DB866CD3AA}"/>
            </a:ext>
          </a:extLst>
        </xdr:cNvPr>
        <xdr:cNvSpPr txBox="1">
          <a:spLocks noChangeArrowheads="1"/>
        </xdr:cNvSpPr>
      </xdr:nvSpPr>
      <xdr:spPr bwMode="auto">
        <a:xfrm>
          <a:off x="3876675" y="6267450"/>
          <a:ext cx="457200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男</a:t>
          </a:r>
        </a:p>
      </xdr:txBody>
    </xdr:sp>
    <xdr:clientData/>
  </xdr:twoCellAnchor>
  <xdr:twoCellAnchor>
    <xdr:from>
      <xdr:col>12</xdr:col>
      <xdr:colOff>600075</xdr:colOff>
      <xdr:row>27</xdr:row>
      <xdr:rowOff>47625</xdr:rowOff>
    </xdr:from>
    <xdr:to>
      <xdr:col>14</xdr:col>
      <xdr:colOff>85725</xdr:colOff>
      <xdr:row>28</xdr:row>
      <xdr:rowOff>104775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8166CE74-0953-46EC-92BE-D6C841BF5D50}"/>
            </a:ext>
          </a:extLst>
        </xdr:cNvPr>
        <xdr:cNvSpPr txBox="1">
          <a:spLocks noChangeArrowheads="1"/>
        </xdr:cNvSpPr>
      </xdr:nvSpPr>
      <xdr:spPr bwMode="auto">
        <a:xfrm>
          <a:off x="8401050" y="4772025"/>
          <a:ext cx="857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単位：人</a:t>
          </a:r>
        </a:p>
      </xdr:txBody>
    </xdr:sp>
    <xdr:clientData/>
  </xdr:twoCellAnchor>
  <xdr:twoCellAnchor>
    <xdr:from>
      <xdr:col>11</xdr:col>
      <xdr:colOff>9525</xdr:colOff>
      <xdr:row>8</xdr:row>
      <xdr:rowOff>9525</xdr:rowOff>
    </xdr:from>
    <xdr:to>
      <xdr:col>11</xdr:col>
      <xdr:colOff>504825</xdr:colOff>
      <xdr:row>9</xdr:row>
      <xdr:rowOff>142875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1CCEFE5A-E838-471B-B04C-5228499C314D}"/>
            </a:ext>
          </a:extLst>
        </xdr:cNvPr>
        <xdr:cNvSpPr txBox="1">
          <a:spLocks noChangeArrowheads="1"/>
        </xdr:cNvSpPr>
      </xdr:nvSpPr>
      <xdr:spPr bwMode="auto">
        <a:xfrm>
          <a:off x="7124700" y="1476375"/>
          <a:ext cx="495300" cy="304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女</a:t>
          </a:r>
        </a:p>
      </xdr:txBody>
    </xdr:sp>
    <xdr:clientData/>
  </xdr:twoCellAnchor>
  <xdr:twoCellAnchor>
    <xdr:from>
      <xdr:col>6</xdr:col>
      <xdr:colOff>523875</xdr:colOff>
      <xdr:row>8</xdr:row>
      <xdr:rowOff>38100</xdr:rowOff>
    </xdr:from>
    <xdr:to>
      <xdr:col>7</xdr:col>
      <xdr:colOff>323850</xdr:colOff>
      <xdr:row>10</xdr:row>
      <xdr:rowOff>38100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FD2855D6-1204-46AB-A194-5A780B4132F8}"/>
            </a:ext>
          </a:extLst>
        </xdr:cNvPr>
        <xdr:cNvSpPr txBox="1">
          <a:spLocks noChangeArrowheads="1"/>
        </xdr:cNvSpPr>
      </xdr:nvSpPr>
      <xdr:spPr bwMode="auto">
        <a:xfrm>
          <a:off x="4229100" y="1504950"/>
          <a:ext cx="485775" cy="3429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男</a:t>
          </a:r>
        </a:p>
      </xdr:txBody>
    </xdr:sp>
    <xdr:clientData/>
  </xdr:twoCellAnchor>
  <xdr:twoCellAnchor>
    <xdr:from>
      <xdr:col>11</xdr:col>
      <xdr:colOff>209550</xdr:colOff>
      <xdr:row>29</xdr:row>
      <xdr:rowOff>85725</xdr:rowOff>
    </xdr:from>
    <xdr:to>
      <xdr:col>13</xdr:col>
      <xdr:colOff>523875</xdr:colOff>
      <xdr:row>32</xdr:row>
      <xdr:rowOff>38100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771F8D9C-E503-4364-AC7D-30FE2FEEB4DD}"/>
            </a:ext>
          </a:extLst>
        </xdr:cNvPr>
        <xdr:cNvSpPr txBox="1">
          <a:spLocks noChangeArrowheads="1"/>
        </xdr:cNvSpPr>
      </xdr:nvSpPr>
      <xdr:spPr bwMode="auto">
        <a:xfrm>
          <a:off x="7324725" y="5153025"/>
          <a:ext cx="1685925" cy="466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平成２７年１０月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日現在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国　　　勢　　　調　　　査</a:t>
          </a:r>
        </a:p>
      </xdr:txBody>
    </xdr:sp>
    <xdr:clientData/>
  </xdr:twoCellAnchor>
  <xdr:twoCellAnchor>
    <xdr:from>
      <xdr:col>13</xdr:col>
      <xdr:colOff>38100</xdr:colOff>
      <xdr:row>55</xdr:row>
      <xdr:rowOff>0</xdr:rowOff>
    </xdr:from>
    <xdr:to>
      <xdr:col>14</xdr:col>
      <xdr:colOff>209550</xdr:colOff>
      <xdr:row>56</xdr:row>
      <xdr:rowOff>57150</xdr:rowOff>
    </xdr:to>
    <xdr:sp macro="" textlink="">
      <xdr:nvSpPr>
        <xdr:cNvPr id="11" name="Text Box 7">
          <a:extLst>
            <a:ext uri="{FF2B5EF4-FFF2-40B4-BE49-F238E27FC236}">
              <a16:creationId xmlns:a16="http://schemas.microsoft.com/office/drawing/2014/main" id="{DF3A7752-08EB-4F8D-91D5-572E326B4278}"/>
            </a:ext>
          </a:extLst>
        </xdr:cNvPr>
        <xdr:cNvSpPr txBox="1">
          <a:spLocks noChangeArrowheads="1"/>
        </xdr:cNvSpPr>
      </xdr:nvSpPr>
      <xdr:spPr bwMode="auto">
        <a:xfrm>
          <a:off x="8524875" y="9715500"/>
          <a:ext cx="857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単位：人</a:t>
          </a:r>
        </a:p>
      </xdr:txBody>
    </xdr:sp>
    <xdr:clientData/>
  </xdr:twoCellAnchor>
  <xdr:twoCellAnchor>
    <xdr:from>
      <xdr:col>3</xdr:col>
      <xdr:colOff>447675</xdr:colOff>
      <xdr:row>0</xdr:row>
      <xdr:rowOff>161925</xdr:rowOff>
    </xdr:from>
    <xdr:to>
      <xdr:col>13</xdr:col>
      <xdr:colOff>676275</xdr:colOff>
      <xdr:row>29</xdr:row>
      <xdr:rowOff>0</xdr:rowOff>
    </xdr:to>
    <xdr:graphicFrame macro="">
      <xdr:nvGraphicFramePr>
        <xdr:cNvPr id="2135967" name="Chart 1">
          <a:extLst>
            <a:ext uri="{FF2B5EF4-FFF2-40B4-BE49-F238E27FC236}">
              <a16:creationId xmlns:a16="http://schemas.microsoft.com/office/drawing/2014/main" id="{688A1D43-5CF7-4B66-93B5-6D1F565001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47625</xdr:colOff>
      <xdr:row>8</xdr:row>
      <xdr:rowOff>47625</xdr:rowOff>
    </xdr:from>
    <xdr:to>
      <xdr:col>11</xdr:col>
      <xdr:colOff>447675</xdr:colOff>
      <xdr:row>9</xdr:row>
      <xdr:rowOff>114300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8F4A809F-C113-4957-8D50-1211EAD3612E}"/>
            </a:ext>
          </a:extLst>
        </xdr:cNvPr>
        <xdr:cNvSpPr txBox="1">
          <a:spLocks noChangeArrowheads="1"/>
        </xdr:cNvSpPr>
      </xdr:nvSpPr>
      <xdr:spPr bwMode="auto">
        <a:xfrm>
          <a:off x="7162800" y="1514475"/>
          <a:ext cx="400050" cy="238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女</a:t>
          </a:r>
        </a:p>
      </xdr:txBody>
    </xdr:sp>
    <xdr:clientData/>
  </xdr:twoCellAnchor>
  <xdr:twoCellAnchor>
    <xdr:from>
      <xdr:col>3</xdr:col>
      <xdr:colOff>542925</xdr:colOff>
      <xdr:row>27</xdr:row>
      <xdr:rowOff>66675</xdr:rowOff>
    </xdr:from>
    <xdr:to>
      <xdr:col>14</xdr:col>
      <xdr:colOff>9525</xdr:colOff>
      <xdr:row>56</xdr:row>
      <xdr:rowOff>47625</xdr:rowOff>
    </xdr:to>
    <xdr:graphicFrame macro="">
      <xdr:nvGraphicFramePr>
        <xdr:cNvPr id="2135969" name="Chart 3">
          <a:extLst>
            <a:ext uri="{FF2B5EF4-FFF2-40B4-BE49-F238E27FC236}">
              <a16:creationId xmlns:a16="http://schemas.microsoft.com/office/drawing/2014/main" id="{80D846D2-ADC0-44FE-AC67-4798EBE9E6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476250</xdr:colOff>
      <xdr:row>35</xdr:row>
      <xdr:rowOff>152400</xdr:rowOff>
    </xdr:from>
    <xdr:to>
      <xdr:col>12</xdr:col>
      <xdr:colOff>257175</xdr:colOff>
      <xdr:row>37</xdr:row>
      <xdr:rowOff>95250</xdr:rowOff>
    </xdr:to>
    <xdr:sp macro="" textlink="">
      <xdr:nvSpPr>
        <xdr:cNvPr id="25" name="Text Box 4">
          <a:extLst>
            <a:ext uri="{FF2B5EF4-FFF2-40B4-BE49-F238E27FC236}">
              <a16:creationId xmlns:a16="http://schemas.microsoft.com/office/drawing/2014/main" id="{EC4F719B-1F64-4070-97BF-18509C4FD2D2}"/>
            </a:ext>
          </a:extLst>
        </xdr:cNvPr>
        <xdr:cNvSpPr txBox="1">
          <a:spLocks noChangeArrowheads="1"/>
        </xdr:cNvSpPr>
      </xdr:nvSpPr>
      <xdr:spPr bwMode="auto">
        <a:xfrm>
          <a:off x="7591425" y="6267450"/>
          <a:ext cx="466725" cy="304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女</a:t>
          </a:r>
        </a:p>
      </xdr:txBody>
    </xdr:sp>
    <xdr:clientData/>
  </xdr:twoCellAnchor>
  <xdr:twoCellAnchor>
    <xdr:from>
      <xdr:col>6</xdr:col>
      <xdr:colOff>171450</xdr:colOff>
      <xdr:row>35</xdr:row>
      <xdr:rowOff>152400</xdr:rowOff>
    </xdr:from>
    <xdr:to>
      <xdr:col>6</xdr:col>
      <xdr:colOff>628650</xdr:colOff>
      <xdr:row>37</xdr:row>
      <xdr:rowOff>104775</xdr:rowOff>
    </xdr:to>
    <xdr:sp macro="" textlink="">
      <xdr:nvSpPr>
        <xdr:cNvPr id="26" name="Text Box 5">
          <a:extLst>
            <a:ext uri="{FF2B5EF4-FFF2-40B4-BE49-F238E27FC236}">
              <a16:creationId xmlns:a16="http://schemas.microsoft.com/office/drawing/2014/main" id="{95EF8D1A-EF55-4B4C-98C5-FA6B2CF269C9}"/>
            </a:ext>
          </a:extLst>
        </xdr:cNvPr>
        <xdr:cNvSpPr txBox="1">
          <a:spLocks noChangeArrowheads="1"/>
        </xdr:cNvSpPr>
      </xdr:nvSpPr>
      <xdr:spPr bwMode="auto">
        <a:xfrm>
          <a:off x="3876675" y="6267450"/>
          <a:ext cx="457200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男</a:t>
          </a:r>
        </a:p>
      </xdr:txBody>
    </xdr:sp>
    <xdr:clientData/>
  </xdr:twoCellAnchor>
  <xdr:twoCellAnchor>
    <xdr:from>
      <xdr:col>12</xdr:col>
      <xdr:colOff>600075</xdr:colOff>
      <xdr:row>27</xdr:row>
      <xdr:rowOff>47625</xdr:rowOff>
    </xdr:from>
    <xdr:to>
      <xdr:col>14</xdr:col>
      <xdr:colOff>85725</xdr:colOff>
      <xdr:row>28</xdr:row>
      <xdr:rowOff>104775</xdr:rowOff>
    </xdr:to>
    <xdr:sp macro="" textlink="">
      <xdr:nvSpPr>
        <xdr:cNvPr id="27" name="Text Box 6">
          <a:extLst>
            <a:ext uri="{FF2B5EF4-FFF2-40B4-BE49-F238E27FC236}">
              <a16:creationId xmlns:a16="http://schemas.microsoft.com/office/drawing/2014/main" id="{22021D87-041D-4AC2-9C64-5BD6876FFDA8}"/>
            </a:ext>
          </a:extLst>
        </xdr:cNvPr>
        <xdr:cNvSpPr txBox="1">
          <a:spLocks noChangeArrowheads="1"/>
        </xdr:cNvSpPr>
      </xdr:nvSpPr>
      <xdr:spPr bwMode="auto">
        <a:xfrm>
          <a:off x="8401050" y="4772025"/>
          <a:ext cx="857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単位：人</a:t>
          </a:r>
        </a:p>
      </xdr:txBody>
    </xdr:sp>
    <xdr:clientData/>
  </xdr:twoCellAnchor>
  <xdr:twoCellAnchor>
    <xdr:from>
      <xdr:col>11</xdr:col>
      <xdr:colOff>9525</xdr:colOff>
      <xdr:row>8</xdr:row>
      <xdr:rowOff>9525</xdr:rowOff>
    </xdr:from>
    <xdr:to>
      <xdr:col>11</xdr:col>
      <xdr:colOff>504825</xdr:colOff>
      <xdr:row>9</xdr:row>
      <xdr:rowOff>142875</xdr:rowOff>
    </xdr:to>
    <xdr:sp macro="" textlink="">
      <xdr:nvSpPr>
        <xdr:cNvPr id="28" name="Text Box 8">
          <a:extLst>
            <a:ext uri="{FF2B5EF4-FFF2-40B4-BE49-F238E27FC236}">
              <a16:creationId xmlns:a16="http://schemas.microsoft.com/office/drawing/2014/main" id="{4F99C957-F07F-4B1F-B4F9-6098BCB4AC92}"/>
            </a:ext>
          </a:extLst>
        </xdr:cNvPr>
        <xdr:cNvSpPr txBox="1">
          <a:spLocks noChangeArrowheads="1"/>
        </xdr:cNvSpPr>
      </xdr:nvSpPr>
      <xdr:spPr bwMode="auto">
        <a:xfrm>
          <a:off x="7124700" y="1476375"/>
          <a:ext cx="495300" cy="304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女</a:t>
          </a:r>
        </a:p>
      </xdr:txBody>
    </xdr:sp>
    <xdr:clientData/>
  </xdr:twoCellAnchor>
  <xdr:twoCellAnchor>
    <xdr:from>
      <xdr:col>6</xdr:col>
      <xdr:colOff>523875</xdr:colOff>
      <xdr:row>8</xdr:row>
      <xdr:rowOff>38100</xdr:rowOff>
    </xdr:from>
    <xdr:to>
      <xdr:col>7</xdr:col>
      <xdr:colOff>323850</xdr:colOff>
      <xdr:row>10</xdr:row>
      <xdr:rowOff>38100</xdr:rowOff>
    </xdr:to>
    <xdr:sp macro="" textlink="">
      <xdr:nvSpPr>
        <xdr:cNvPr id="29" name="Text Box 9">
          <a:extLst>
            <a:ext uri="{FF2B5EF4-FFF2-40B4-BE49-F238E27FC236}">
              <a16:creationId xmlns:a16="http://schemas.microsoft.com/office/drawing/2014/main" id="{A16B4B6E-8BBA-4B9C-B974-D7FA0E5359FC}"/>
            </a:ext>
          </a:extLst>
        </xdr:cNvPr>
        <xdr:cNvSpPr txBox="1">
          <a:spLocks noChangeArrowheads="1"/>
        </xdr:cNvSpPr>
      </xdr:nvSpPr>
      <xdr:spPr bwMode="auto">
        <a:xfrm>
          <a:off x="4229100" y="1504950"/>
          <a:ext cx="485775" cy="3429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男</a:t>
          </a:r>
        </a:p>
      </xdr:txBody>
    </xdr:sp>
    <xdr:clientData/>
  </xdr:twoCellAnchor>
  <xdr:twoCellAnchor>
    <xdr:from>
      <xdr:col>11</xdr:col>
      <xdr:colOff>209550</xdr:colOff>
      <xdr:row>29</xdr:row>
      <xdr:rowOff>85725</xdr:rowOff>
    </xdr:from>
    <xdr:to>
      <xdr:col>13</xdr:col>
      <xdr:colOff>523875</xdr:colOff>
      <xdr:row>32</xdr:row>
      <xdr:rowOff>38100</xdr:rowOff>
    </xdr:to>
    <xdr:sp macro="" textlink="">
      <xdr:nvSpPr>
        <xdr:cNvPr id="30" name="Text Box 10">
          <a:extLst>
            <a:ext uri="{FF2B5EF4-FFF2-40B4-BE49-F238E27FC236}">
              <a16:creationId xmlns:a16="http://schemas.microsoft.com/office/drawing/2014/main" id="{4781A7EA-7C93-44B2-A104-A122852B655E}"/>
            </a:ext>
          </a:extLst>
        </xdr:cNvPr>
        <xdr:cNvSpPr txBox="1">
          <a:spLocks noChangeArrowheads="1"/>
        </xdr:cNvSpPr>
      </xdr:nvSpPr>
      <xdr:spPr bwMode="auto">
        <a:xfrm>
          <a:off x="7324725" y="5153025"/>
          <a:ext cx="1685925" cy="466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平成２７年１０月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日現在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国　　　勢　　　調　　　査</a:t>
          </a:r>
        </a:p>
      </xdr:txBody>
    </xdr:sp>
    <xdr:clientData/>
  </xdr:twoCellAnchor>
  <xdr:twoCellAnchor>
    <xdr:from>
      <xdr:col>13</xdr:col>
      <xdr:colOff>38100</xdr:colOff>
      <xdr:row>55</xdr:row>
      <xdr:rowOff>0</xdr:rowOff>
    </xdr:from>
    <xdr:to>
      <xdr:col>14</xdr:col>
      <xdr:colOff>209550</xdr:colOff>
      <xdr:row>56</xdr:row>
      <xdr:rowOff>57150</xdr:rowOff>
    </xdr:to>
    <xdr:sp macro="" textlink="">
      <xdr:nvSpPr>
        <xdr:cNvPr id="31" name="Text Box 7">
          <a:extLst>
            <a:ext uri="{FF2B5EF4-FFF2-40B4-BE49-F238E27FC236}">
              <a16:creationId xmlns:a16="http://schemas.microsoft.com/office/drawing/2014/main" id="{49D893DE-43A5-4224-8D3E-B850EA13084D}"/>
            </a:ext>
          </a:extLst>
        </xdr:cNvPr>
        <xdr:cNvSpPr txBox="1">
          <a:spLocks noChangeArrowheads="1"/>
        </xdr:cNvSpPr>
      </xdr:nvSpPr>
      <xdr:spPr bwMode="auto">
        <a:xfrm>
          <a:off x="8524875" y="9715500"/>
          <a:ext cx="857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単位：人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0.29801</cdr:x>
      <cdr:y>0.27381</cdr:y>
    </cdr:from>
    <cdr:to>
      <cdr:x>0.35818</cdr:x>
      <cdr:y>0.32625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12184" y="1322845"/>
          <a:ext cx="425891" cy="25275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男</a:t>
          </a:r>
        </a:p>
      </cdr:txBody>
    </cdr:sp>
  </cdr:relSizeAnchor>
  <cdr:relSizeAnchor xmlns:cdr="http://schemas.openxmlformats.org/drawingml/2006/chartDrawing">
    <cdr:from>
      <cdr:x>0.00673</cdr:x>
      <cdr:y>0.00988</cdr:y>
    </cdr:from>
    <cdr:to>
      <cdr:x>0.11451</cdr:x>
      <cdr:y>0.13633</cdr:y>
    </cdr:to>
    <cdr:sp macro="" textlink="">
      <cdr:nvSpPr>
        <cdr:cNvPr id="71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762764" cy="6094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0.73085</cdr:x>
      <cdr:y>0.0562</cdr:y>
    </cdr:from>
    <cdr:to>
      <cdr:x>0.96589</cdr:x>
      <cdr:y>0.14858</cdr:y>
    </cdr:to>
    <cdr:sp macro="" textlink="">
      <cdr:nvSpPr>
        <cdr:cNvPr id="71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75460" y="274028"/>
          <a:ext cx="1663419" cy="4452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昭和４５年１０月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日現在</a:t>
          </a:r>
        </a:p>
        <a:p xmlns:a="http://schemas.openxmlformats.org/drawingml/2006/main"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国　　　勢　　　調　　　査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0.29801</cdr:x>
      <cdr:y>0.27381</cdr:y>
    </cdr:from>
    <cdr:to>
      <cdr:x>0.35818</cdr:x>
      <cdr:y>0.32625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12184" y="1322845"/>
          <a:ext cx="425891" cy="25275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男</a:t>
          </a:r>
        </a:p>
      </cdr:txBody>
    </cdr:sp>
  </cdr:relSizeAnchor>
  <cdr:relSizeAnchor xmlns:cdr="http://schemas.openxmlformats.org/drawingml/2006/chartDrawing">
    <cdr:from>
      <cdr:x>0.00673</cdr:x>
      <cdr:y>0.00988</cdr:y>
    </cdr:from>
    <cdr:to>
      <cdr:x>0.11451</cdr:x>
      <cdr:y>0.13633</cdr:y>
    </cdr:to>
    <cdr:sp macro="" textlink="">
      <cdr:nvSpPr>
        <cdr:cNvPr id="71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762764" cy="6094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0.73085</cdr:x>
      <cdr:y>0.0562</cdr:y>
    </cdr:from>
    <cdr:to>
      <cdr:x>0.96589</cdr:x>
      <cdr:y>0.14858</cdr:y>
    </cdr:to>
    <cdr:sp macro="" textlink="">
      <cdr:nvSpPr>
        <cdr:cNvPr id="71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75460" y="274028"/>
          <a:ext cx="1663419" cy="4452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昭和４５年１０月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日現在</a:t>
          </a:r>
        </a:p>
        <a:p xmlns:a="http://schemas.openxmlformats.org/drawingml/2006/main"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国　　　勢　　　調　　　査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123825</xdr:colOff>
      <xdr:row>39</xdr:row>
      <xdr:rowOff>180975</xdr:rowOff>
    </xdr:from>
    <xdr:to>
      <xdr:col>9</xdr:col>
      <xdr:colOff>66675</xdr:colOff>
      <xdr:row>41</xdr:row>
      <xdr:rowOff>76200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54955E5-C065-45AE-B813-025CFBAB66D4}"/>
            </a:ext>
          </a:extLst>
        </xdr:cNvPr>
        <xdr:cNvSpPr txBox="1"/>
      </xdr:nvSpPr>
      <xdr:spPr>
        <a:xfrm>
          <a:off x="2171700" y="9039225"/>
          <a:ext cx="438150" cy="352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HGP明朝B" panose="02020800000000000000" pitchFamily="18" charset="-128"/>
              <a:ea typeface="HGP明朝B" panose="02020800000000000000" pitchFamily="18" charset="-128"/>
            </a:rPr>
            <a:t>※2</a:t>
          </a:r>
          <a:endParaRPr kumimoji="1" lang="ja-JP" altLang="en-US" sz="1100">
            <a:latin typeface="HGP明朝B" panose="02020800000000000000" pitchFamily="18" charset="-128"/>
            <a:ea typeface="HGP明朝B" panose="02020800000000000000" pitchFamily="18" charset="-128"/>
          </a:endParaRPr>
        </a:p>
      </xdr:txBody>
    </xdr:sp>
    <xdr:clientData/>
  </xdr:twoCellAnchor>
  <xdr:twoCellAnchor>
    <xdr:from>
      <xdr:col>8</xdr:col>
      <xdr:colOff>123825</xdr:colOff>
      <xdr:row>40</xdr:row>
      <xdr:rowOff>161925</xdr:rowOff>
    </xdr:from>
    <xdr:to>
      <xdr:col>9</xdr:col>
      <xdr:colOff>66675</xdr:colOff>
      <xdr:row>42</xdr:row>
      <xdr:rowOff>57150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90D06CB-D91B-47B8-BCB2-A16E49C33EBB}"/>
            </a:ext>
          </a:extLst>
        </xdr:cNvPr>
        <xdr:cNvSpPr txBox="1"/>
      </xdr:nvSpPr>
      <xdr:spPr>
        <a:xfrm>
          <a:off x="2171700" y="9248775"/>
          <a:ext cx="438150" cy="352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HGP明朝B" panose="02020800000000000000" pitchFamily="18" charset="-128"/>
              <a:ea typeface="HGP明朝B" panose="02020800000000000000" pitchFamily="18" charset="-128"/>
            </a:rPr>
            <a:t>※2</a:t>
          </a:r>
          <a:endParaRPr kumimoji="1" lang="ja-JP" altLang="en-US" sz="1100">
            <a:latin typeface="HGP明朝B" panose="02020800000000000000" pitchFamily="18" charset="-128"/>
            <a:ea typeface="HGP明朝B" panose="02020800000000000000" pitchFamily="18" charset="-128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sv0002\&#24246;&#21209;&#35506;\&#9733;&#32113;&#35336;&#25285;&#24403;&#9733;\&#32113;&#35336;&#12399;&#12435;&#12398;&#12358;\29&#24180;&#29256;&#32113;&#35336;&#12399;&#12435;&#12398;&#12358;\29&#24180;&#29256;&#20381;&#38972;&#29992;&#12487;&#12540;&#12479;&#65288;&#24193;&#20869;&#65289;\&#22269;&#21218;&#35519;&#26619;&#20837;&#21147;&#2999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9733;&#32113;&#35336;&#25285;&#24403;&#9733;/&#32113;&#35336;&#12399;&#12435;&#12398;&#12358;/30&#24180;&#29256;&#32113;&#35336;&#12399;&#12435;&#12398;&#12358;/30&#21407;&#31295;/30Excel&#21407;&#31295;(2019033018&#65306;00&#12496;&#12483;&#12463;&#12450;&#12483;&#12503;&#65289;/02&#12288;&#12304;&#12496;&#12483;&#12463;&#12450;&#12483;&#12503;&#12305;&#20154;&#21475;(P7&#65374;36)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sv0002\&#24246;&#21209;&#35506;\&#9733;&#32113;&#35336;&#25285;&#24403;&#9733;\&#32113;&#35336;&#12399;&#12435;&#12398;&#12358;\&#9733;&#20196;&#21644;&#20803;&#24180;&#32113;&#35336;&#12399;&#12435;&#12398;&#12358;\&#32113;&#35336;&#12399;&#12435;&#12398;&#12358;&#20316;&#26989;&#12501;&#12457;&#12523;&#12480;\&#24193;&#20869;&#21508;&#35506;&#22238;&#31572;&#12487;&#12540;&#12479;\&#9733;&#20837;&#21147;&#26410;&#28168;&#12487;&#12540;&#12479;&#20445;&#31649;&#22580;&#25152;&#8251;&#21407;&#31295;&#12395;&#12487;&#12540;&#12479;&#12434;&#20837;&#21147;&#12375;&#12383;&#12425;&#12487;&#12540;&#12479;&#20445;&#31649;&#22580;&#25152;&#12501;&#12457;&#12523;&#12480;&#12395;&#31227;&#21205;&#12377;&#12427;&#12290;\P10&#65374;15&#24066;&#27665;&#3550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6"/>
      <sheetName val="P17"/>
      <sheetName val="P18"/>
      <sheetName val="P19"/>
      <sheetName val="P20"/>
      <sheetName val="P21"/>
      <sheetName val="P22"/>
      <sheetName val="P23"/>
      <sheetName val="P24"/>
      <sheetName val="P25"/>
      <sheetName val="P26"/>
      <sheetName val="P27"/>
      <sheetName val="P28"/>
      <sheetName val="P29"/>
      <sheetName val="P30"/>
      <sheetName val="P31"/>
      <sheetName val="P32"/>
      <sheetName val="P33"/>
      <sheetName val="P34"/>
      <sheetName val="P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6">
          <cell r="E6">
            <v>421</v>
          </cell>
          <cell r="F6">
            <v>407</v>
          </cell>
          <cell r="G6">
            <v>14</v>
          </cell>
          <cell r="L6">
            <v>190</v>
          </cell>
          <cell r="M6">
            <v>147</v>
          </cell>
          <cell r="N6">
            <v>43</v>
          </cell>
        </row>
        <row r="7">
          <cell r="E7">
            <v>673</v>
          </cell>
          <cell r="F7">
            <v>546</v>
          </cell>
          <cell r="G7">
            <v>127</v>
          </cell>
          <cell r="L7">
            <v>85</v>
          </cell>
          <cell r="M7">
            <v>62</v>
          </cell>
          <cell r="N7">
            <v>23</v>
          </cell>
        </row>
        <row r="8">
          <cell r="E8">
            <v>275</v>
          </cell>
          <cell r="F8">
            <v>198</v>
          </cell>
          <cell r="G8">
            <v>77</v>
          </cell>
          <cell r="L8">
            <v>153</v>
          </cell>
          <cell r="M8">
            <v>143</v>
          </cell>
          <cell r="N8">
            <v>10</v>
          </cell>
        </row>
        <row r="9">
          <cell r="E9">
            <v>115</v>
          </cell>
          <cell r="F9">
            <v>108</v>
          </cell>
          <cell r="G9">
            <v>7</v>
          </cell>
          <cell r="L9">
            <v>84</v>
          </cell>
          <cell r="M9">
            <v>61</v>
          </cell>
          <cell r="N9">
            <v>23</v>
          </cell>
        </row>
        <row r="10">
          <cell r="E10">
            <v>31</v>
          </cell>
          <cell r="F10">
            <v>31</v>
          </cell>
          <cell r="G10" t="str">
            <v>-</v>
          </cell>
          <cell r="L10">
            <v>31</v>
          </cell>
          <cell r="M10">
            <v>20</v>
          </cell>
          <cell r="N10">
            <v>11</v>
          </cell>
        </row>
        <row r="11">
          <cell r="E11">
            <v>119</v>
          </cell>
          <cell r="F11">
            <v>112</v>
          </cell>
          <cell r="G11">
            <v>7</v>
          </cell>
          <cell r="L11">
            <v>132</v>
          </cell>
          <cell r="M11">
            <v>132</v>
          </cell>
          <cell r="N11" t="str">
            <v>-</v>
          </cell>
        </row>
        <row r="12">
          <cell r="E12">
            <v>176</v>
          </cell>
          <cell r="F12">
            <v>169</v>
          </cell>
          <cell r="G12">
            <v>7</v>
          </cell>
          <cell r="L12">
            <v>59</v>
          </cell>
          <cell r="M12">
            <v>55</v>
          </cell>
          <cell r="N12">
            <v>4</v>
          </cell>
        </row>
        <row r="13">
          <cell r="E13">
            <v>42</v>
          </cell>
          <cell r="F13">
            <v>32</v>
          </cell>
          <cell r="G13">
            <v>10</v>
          </cell>
          <cell r="L13">
            <v>96</v>
          </cell>
          <cell r="M13">
            <v>87</v>
          </cell>
          <cell r="N13">
            <v>9</v>
          </cell>
        </row>
        <row r="14">
          <cell r="E14">
            <v>46</v>
          </cell>
          <cell r="F14">
            <v>40</v>
          </cell>
          <cell r="G14">
            <v>6</v>
          </cell>
          <cell r="L14">
            <v>91</v>
          </cell>
          <cell r="M14">
            <v>91</v>
          </cell>
          <cell r="N14" t="str">
            <v>-</v>
          </cell>
        </row>
        <row r="15">
          <cell r="E15">
            <v>129</v>
          </cell>
          <cell r="F15">
            <v>70</v>
          </cell>
          <cell r="G15">
            <v>59</v>
          </cell>
          <cell r="L15">
            <v>85</v>
          </cell>
          <cell r="M15">
            <v>81</v>
          </cell>
          <cell r="N15">
            <v>4</v>
          </cell>
        </row>
        <row r="16">
          <cell r="E16">
            <v>402</v>
          </cell>
          <cell r="F16">
            <v>346</v>
          </cell>
          <cell r="G16">
            <v>56</v>
          </cell>
          <cell r="L16">
            <v>33</v>
          </cell>
          <cell r="M16">
            <v>26</v>
          </cell>
          <cell r="N16">
            <v>7</v>
          </cell>
        </row>
        <row r="17">
          <cell r="E17">
            <v>118</v>
          </cell>
          <cell r="F17">
            <v>103</v>
          </cell>
          <cell r="G17">
            <v>15</v>
          </cell>
          <cell r="L17">
            <v>9</v>
          </cell>
          <cell r="M17">
            <v>7</v>
          </cell>
          <cell r="N17">
            <v>2</v>
          </cell>
        </row>
        <row r="18">
          <cell r="E18">
            <v>88</v>
          </cell>
          <cell r="F18">
            <v>65</v>
          </cell>
          <cell r="G18">
            <v>23</v>
          </cell>
          <cell r="L18">
            <v>213</v>
          </cell>
          <cell r="M18">
            <v>213</v>
          </cell>
          <cell r="N18" t="str">
            <v>-</v>
          </cell>
        </row>
        <row r="19">
          <cell r="E19">
            <v>752</v>
          </cell>
          <cell r="F19">
            <v>595</v>
          </cell>
          <cell r="G19">
            <v>157</v>
          </cell>
          <cell r="L19">
            <v>61</v>
          </cell>
          <cell r="M19">
            <v>54</v>
          </cell>
          <cell r="N19">
            <v>7</v>
          </cell>
        </row>
        <row r="20">
          <cell r="E20">
            <v>85</v>
          </cell>
          <cell r="F20">
            <v>77</v>
          </cell>
          <cell r="G20">
            <v>8</v>
          </cell>
          <cell r="L20">
            <v>185</v>
          </cell>
          <cell r="M20">
            <v>172</v>
          </cell>
          <cell r="N20">
            <v>13</v>
          </cell>
        </row>
        <row r="21">
          <cell r="E21">
            <v>23</v>
          </cell>
          <cell r="F21">
            <v>20</v>
          </cell>
          <cell r="G21">
            <v>3</v>
          </cell>
          <cell r="L21">
            <v>403</v>
          </cell>
          <cell r="M21">
            <v>403</v>
          </cell>
          <cell r="N21" t="str">
            <v>-</v>
          </cell>
        </row>
        <row r="22">
          <cell r="E22">
            <v>153</v>
          </cell>
          <cell r="F22">
            <v>122</v>
          </cell>
          <cell r="G22">
            <v>31</v>
          </cell>
          <cell r="L22">
            <v>29</v>
          </cell>
          <cell r="M22">
            <v>29</v>
          </cell>
          <cell r="N22" t="str">
            <v>-</v>
          </cell>
        </row>
        <row r="23">
          <cell r="E23">
            <v>482</v>
          </cell>
          <cell r="F23">
            <v>453</v>
          </cell>
          <cell r="G23">
            <v>29</v>
          </cell>
          <cell r="L23">
            <v>20</v>
          </cell>
          <cell r="M23">
            <v>20</v>
          </cell>
          <cell r="N23" t="str">
            <v>-</v>
          </cell>
        </row>
        <row r="24">
          <cell r="E24">
            <v>36</v>
          </cell>
          <cell r="F24">
            <v>26</v>
          </cell>
          <cell r="G24">
            <v>10</v>
          </cell>
          <cell r="L24">
            <v>10</v>
          </cell>
          <cell r="M24">
            <v>9</v>
          </cell>
          <cell r="N24">
            <v>1</v>
          </cell>
        </row>
        <row r="25">
          <cell r="E25">
            <v>10</v>
          </cell>
          <cell r="F25">
            <v>8</v>
          </cell>
          <cell r="G25">
            <v>2</v>
          </cell>
        </row>
        <row r="26">
          <cell r="E26">
            <v>15</v>
          </cell>
          <cell r="F26">
            <v>11</v>
          </cell>
          <cell r="G26">
            <v>4</v>
          </cell>
        </row>
        <row r="27">
          <cell r="E27">
            <v>475</v>
          </cell>
          <cell r="F27">
            <v>309</v>
          </cell>
          <cell r="G27">
            <v>166</v>
          </cell>
        </row>
        <row r="28">
          <cell r="E28">
            <v>234</v>
          </cell>
          <cell r="F28">
            <v>224</v>
          </cell>
          <cell r="G28">
            <v>10</v>
          </cell>
        </row>
        <row r="29">
          <cell r="E29">
            <v>105</v>
          </cell>
          <cell r="F29">
            <v>73</v>
          </cell>
          <cell r="G29">
            <v>32</v>
          </cell>
        </row>
        <row r="30">
          <cell r="E30">
            <v>34</v>
          </cell>
          <cell r="F30">
            <v>27</v>
          </cell>
          <cell r="G30">
            <v>7</v>
          </cell>
        </row>
        <row r="31">
          <cell r="E31">
            <v>1199</v>
          </cell>
          <cell r="F31">
            <v>1194</v>
          </cell>
          <cell r="G31">
            <v>5</v>
          </cell>
        </row>
        <row r="32">
          <cell r="E32">
            <v>98</v>
          </cell>
          <cell r="F32">
            <v>94</v>
          </cell>
          <cell r="G32">
            <v>4</v>
          </cell>
        </row>
        <row r="33">
          <cell r="E33">
            <v>157</v>
          </cell>
          <cell r="F33">
            <v>152</v>
          </cell>
          <cell r="G33">
            <v>5</v>
          </cell>
        </row>
        <row r="34">
          <cell r="E34">
            <v>26</v>
          </cell>
          <cell r="F34">
            <v>23</v>
          </cell>
          <cell r="G34">
            <v>3</v>
          </cell>
        </row>
        <row r="35">
          <cell r="E35">
            <v>41</v>
          </cell>
          <cell r="F35">
            <v>28</v>
          </cell>
          <cell r="G35">
            <v>13</v>
          </cell>
        </row>
        <row r="36">
          <cell r="E36">
            <v>30</v>
          </cell>
          <cell r="F36">
            <v>18</v>
          </cell>
          <cell r="G36">
            <v>12</v>
          </cell>
        </row>
      </sheetData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グラフ"/>
      <sheetName val="P8グラフ"/>
      <sheetName val="P9グラフ"/>
      <sheetName val="P10"/>
      <sheetName val="P11"/>
      <sheetName val="P12"/>
      <sheetName val="P13"/>
      <sheetName val="P14"/>
      <sheetName val="P15"/>
      <sheetName val="P16"/>
      <sheetName val="P17"/>
      <sheetName val="P18"/>
      <sheetName val="P19"/>
      <sheetName val="P20"/>
      <sheetName val="P21"/>
      <sheetName val="P22"/>
      <sheetName val="P23"/>
      <sheetName val="P24"/>
      <sheetName val="P25"/>
      <sheetName val="P26"/>
      <sheetName val="P27"/>
      <sheetName val="P28"/>
      <sheetName val="P29"/>
      <sheetName val="P30"/>
      <sheetName val="P31"/>
      <sheetName val="P32"/>
      <sheetName val="P33"/>
      <sheetName val="P34"/>
      <sheetName val="P35"/>
      <sheetName val="P36白紙"/>
    </sheetNames>
    <sheetDataSet>
      <sheetData sheetId="0" refreshError="1"/>
      <sheetData sheetId="1" refreshError="1"/>
      <sheetData sheetId="2" refreshError="1">
        <row r="3">
          <cell r="B3" t="str">
            <v>男</v>
          </cell>
          <cell r="C3" t="str">
            <v>女</v>
          </cell>
        </row>
        <row r="4">
          <cell r="A4" t="str">
            <v>０～４</v>
          </cell>
          <cell r="B4">
            <v>-2359</v>
          </cell>
          <cell r="C4">
            <v>2251</v>
          </cell>
        </row>
        <row r="5">
          <cell r="A5" t="str">
            <v>５～９</v>
          </cell>
          <cell r="B5">
            <v>-2037</v>
          </cell>
          <cell r="C5">
            <v>1968</v>
          </cell>
        </row>
        <row r="6">
          <cell r="A6" t="str">
            <v>１０～１４</v>
          </cell>
          <cell r="B6">
            <v>-1995</v>
          </cell>
          <cell r="C6">
            <v>1897</v>
          </cell>
        </row>
        <row r="7">
          <cell r="A7" t="str">
            <v>１５～１９</v>
          </cell>
          <cell r="B7">
            <v>-2292</v>
          </cell>
          <cell r="C7">
            <v>2379</v>
          </cell>
        </row>
        <row r="8">
          <cell r="A8" t="str">
            <v>２０～２４</v>
          </cell>
          <cell r="B8">
            <v>-2641</v>
          </cell>
          <cell r="C8">
            <v>2734</v>
          </cell>
        </row>
        <row r="9">
          <cell r="A9" t="str">
            <v>２５～２９</v>
          </cell>
          <cell r="B9">
            <v>-2399</v>
          </cell>
          <cell r="C9">
            <v>2332</v>
          </cell>
        </row>
        <row r="10">
          <cell r="A10" t="str">
            <v>３０～３４</v>
          </cell>
          <cell r="B10">
            <v>-2174</v>
          </cell>
          <cell r="C10">
            <v>1982</v>
          </cell>
        </row>
        <row r="11">
          <cell r="A11" t="str">
            <v>３５～３９</v>
          </cell>
          <cell r="B11">
            <v>-1983</v>
          </cell>
          <cell r="C11">
            <v>1929</v>
          </cell>
        </row>
        <row r="12">
          <cell r="A12" t="str">
            <v>４０～４４</v>
          </cell>
          <cell r="B12">
            <v>-1756</v>
          </cell>
          <cell r="C12">
            <v>1649</v>
          </cell>
        </row>
        <row r="13">
          <cell r="A13" t="str">
            <v>４５～４９</v>
          </cell>
          <cell r="B13">
            <v>-1334</v>
          </cell>
          <cell r="C13">
            <v>1667</v>
          </cell>
        </row>
        <row r="14">
          <cell r="A14" t="str">
            <v>５０～５４</v>
          </cell>
          <cell r="B14">
            <v>-1151</v>
          </cell>
          <cell r="C14">
            <v>1283</v>
          </cell>
        </row>
        <row r="15">
          <cell r="A15" t="str">
            <v>５５～５９</v>
          </cell>
          <cell r="B15">
            <v>-1005</v>
          </cell>
          <cell r="C15">
            <v>1182</v>
          </cell>
        </row>
        <row r="16">
          <cell r="A16" t="str">
            <v>６０～６４</v>
          </cell>
          <cell r="B16">
            <v>-831</v>
          </cell>
          <cell r="C16">
            <v>884</v>
          </cell>
        </row>
        <row r="17">
          <cell r="A17" t="str">
            <v>６５～６９</v>
          </cell>
          <cell r="B17">
            <v>-737</v>
          </cell>
          <cell r="C17">
            <v>795</v>
          </cell>
        </row>
        <row r="18">
          <cell r="A18" t="str">
            <v>７０～７４</v>
          </cell>
          <cell r="B18">
            <v>-512</v>
          </cell>
          <cell r="C18">
            <v>630</v>
          </cell>
        </row>
        <row r="19">
          <cell r="A19" t="str">
            <v>７５～７９</v>
          </cell>
          <cell r="B19">
            <v>-327</v>
          </cell>
          <cell r="C19">
            <v>415</v>
          </cell>
        </row>
        <row r="20">
          <cell r="A20" t="str">
            <v>８０～８４</v>
          </cell>
          <cell r="B20">
            <v>-147</v>
          </cell>
          <cell r="C20">
            <v>235</v>
          </cell>
        </row>
        <row r="21">
          <cell r="A21" t="str">
            <v>８５～８９</v>
          </cell>
          <cell r="B21">
            <v>-32</v>
          </cell>
          <cell r="C21">
            <v>106</v>
          </cell>
        </row>
        <row r="22">
          <cell r="A22" t="str">
            <v>９０～９４</v>
          </cell>
          <cell r="B22">
            <v>-10</v>
          </cell>
          <cell r="C22">
            <v>21</v>
          </cell>
        </row>
        <row r="23">
          <cell r="A23" t="str">
            <v>９５～９９</v>
          </cell>
          <cell r="B23">
            <v>-1</v>
          </cell>
          <cell r="C23">
            <v>4</v>
          </cell>
        </row>
        <row r="24">
          <cell r="A24" t="str">
            <v>１００歳以上</v>
          </cell>
          <cell r="B24">
            <v>0</v>
          </cell>
          <cell r="C24">
            <v>0</v>
          </cell>
        </row>
        <row r="32">
          <cell r="B32" t="str">
            <v>男</v>
          </cell>
          <cell r="C32" t="str">
            <v>女</v>
          </cell>
        </row>
        <row r="33">
          <cell r="A33" t="str">
            <v>０～４</v>
          </cell>
          <cell r="B33">
            <v>-1345</v>
          </cell>
          <cell r="C33">
            <v>1174</v>
          </cell>
        </row>
        <row r="34">
          <cell r="A34" t="str">
            <v>５～９</v>
          </cell>
          <cell r="B34">
            <v>-1504</v>
          </cell>
          <cell r="C34">
            <v>1441</v>
          </cell>
        </row>
        <row r="35">
          <cell r="A35" t="str">
            <v>１０～１４</v>
          </cell>
          <cell r="B35">
            <v>-1700</v>
          </cell>
          <cell r="C35">
            <v>1529</v>
          </cell>
        </row>
        <row r="36">
          <cell r="A36" t="str">
            <v>１５～１９</v>
          </cell>
          <cell r="B36">
            <v>-2266</v>
          </cell>
          <cell r="C36">
            <v>1913</v>
          </cell>
        </row>
        <row r="37">
          <cell r="A37" t="str">
            <v>２０～２４</v>
          </cell>
          <cell r="B37">
            <v>-2306</v>
          </cell>
          <cell r="C37">
            <v>2038</v>
          </cell>
        </row>
        <row r="38">
          <cell r="A38" t="str">
            <v>２５～２９</v>
          </cell>
          <cell r="B38">
            <v>-1918</v>
          </cell>
          <cell r="C38">
            <v>1655</v>
          </cell>
        </row>
        <row r="39">
          <cell r="A39" t="str">
            <v>３０～３４</v>
          </cell>
          <cell r="B39">
            <v>-2078</v>
          </cell>
          <cell r="C39">
            <v>1897</v>
          </cell>
        </row>
        <row r="40">
          <cell r="A40" t="str">
            <v>３５～３９</v>
          </cell>
          <cell r="B40">
            <v>-2335</v>
          </cell>
          <cell r="C40">
            <v>2264</v>
          </cell>
        </row>
        <row r="41">
          <cell r="A41" t="str">
            <v>４０～４４</v>
          </cell>
          <cell r="B41">
            <v>-3033</v>
          </cell>
          <cell r="C41">
            <v>2718</v>
          </cell>
        </row>
        <row r="42">
          <cell r="A42" t="str">
            <v>４５～４９</v>
          </cell>
          <cell r="B42">
            <v>-2680</v>
          </cell>
          <cell r="C42">
            <v>2557</v>
          </cell>
        </row>
        <row r="43">
          <cell r="A43" t="str">
            <v>５０～５４</v>
          </cell>
          <cell r="B43">
            <v>-2669</v>
          </cell>
          <cell r="C43">
            <v>2641</v>
          </cell>
        </row>
        <row r="44">
          <cell r="A44" t="str">
            <v>５５～５９</v>
          </cell>
          <cell r="B44">
            <v>-2702</v>
          </cell>
          <cell r="C44">
            <v>2702</v>
          </cell>
        </row>
        <row r="45">
          <cell r="A45" t="str">
            <v>６０～６４</v>
          </cell>
          <cell r="B45">
            <v>-3297</v>
          </cell>
          <cell r="C45">
            <v>3151</v>
          </cell>
        </row>
        <row r="46">
          <cell r="A46" t="str">
            <v>６５～６９</v>
          </cell>
          <cell r="B46">
            <v>-3643</v>
          </cell>
          <cell r="C46">
            <v>3555</v>
          </cell>
        </row>
        <row r="47">
          <cell r="A47" t="str">
            <v>７０～７４</v>
          </cell>
          <cell r="B47">
            <v>-2727</v>
          </cell>
          <cell r="C47">
            <v>2803</v>
          </cell>
        </row>
        <row r="48">
          <cell r="A48" t="str">
            <v>７５～７９</v>
          </cell>
          <cell r="B48">
            <v>-1981</v>
          </cell>
          <cell r="C48">
            <v>2225</v>
          </cell>
        </row>
        <row r="49">
          <cell r="A49" t="str">
            <v>８０～８４</v>
          </cell>
          <cell r="B49">
            <v>-1255</v>
          </cell>
          <cell r="C49">
            <v>1732</v>
          </cell>
        </row>
        <row r="50">
          <cell r="A50" t="str">
            <v>８５～８９</v>
          </cell>
          <cell r="B50">
            <v>-617</v>
          </cell>
          <cell r="C50">
            <v>1208</v>
          </cell>
        </row>
        <row r="51">
          <cell r="A51" t="str">
            <v>９０～９４</v>
          </cell>
          <cell r="B51">
            <v>-218</v>
          </cell>
          <cell r="C51">
            <v>656</v>
          </cell>
        </row>
        <row r="52">
          <cell r="A52" t="str">
            <v>９５～９９</v>
          </cell>
          <cell r="B52">
            <v>-41</v>
          </cell>
          <cell r="C52">
            <v>206</v>
          </cell>
        </row>
        <row r="53">
          <cell r="A53" t="str">
            <v>１００歳以上</v>
          </cell>
          <cell r="B53">
            <v>-3</v>
          </cell>
          <cell r="C53">
            <v>26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26">
          <cell r="E26">
            <v>1345</v>
          </cell>
          <cell r="F26">
            <v>1174</v>
          </cell>
          <cell r="J26">
            <v>2306</v>
          </cell>
          <cell r="K26">
            <v>2038</v>
          </cell>
        </row>
        <row r="33">
          <cell r="E33">
            <v>1504</v>
          </cell>
          <cell r="F33">
            <v>1441</v>
          </cell>
          <cell r="J33">
            <v>1918</v>
          </cell>
          <cell r="K33">
            <v>1655</v>
          </cell>
        </row>
        <row r="40">
          <cell r="E40">
            <v>1700</v>
          </cell>
          <cell r="F40">
            <v>1529</v>
          </cell>
          <cell r="J40">
            <v>2078</v>
          </cell>
          <cell r="K40">
            <v>1897</v>
          </cell>
        </row>
        <row r="47">
          <cell r="E47">
            <v>2266</v>
          </cell>
          <cell r="F47">
            <v>1913</v>
          </cell>
          <cell r="J47">
            <v>2335</v>
          </cell>
          <cell r="K47">
            <v>2264</v>
          </cell>
        </row>
      </sheetData>
      <sheetData sheetId="16" refreshError="1">
        <row r="4">
          <cell r="D4">
            <v>3033</v>
          </cell>
          <cell r="E4">
            <v>2718</v>
          </cell>
          <cell r="I4">
            <v>2727</v>
          </cell>
          <cell r="J4">
            <v>2803</v>
          </cell>
        </row>
        <row r="11">
          <cell r="D11">
            <v>2680</v>
          </cell>
          <cell r="E11">
            <v>2557</v>
          </cell>
          <cell r="I11">
            <v>1981</v>
          </cell>
          <cell r="J11">
            <v>2225</v>
          </cell>
        </row>
        <row r="18">
          <cell r="D18">
            <v>2669</v>
          </cell>
          <cell r="E18">
            <v>2641</v>
          </cell>
          <cell r="I18">
            <v>1255</v>
          </cell>
          <cell r="J18">
            <v>1732</v>
          </cell>
        </row>
        <row r="25">
          <cell r="D25">
            <v>2702</v>
          </cell>
          <cell r="E25">
            <v>2702</v>
          </cell>
          <cell r="I25">
            <v>617</v>
          </cell>
          <cell r="J25">
            <v>1208</v>
          </cell>
        </row>
        <row r="32">
          <cell r="D32">
            <v>3297</v>
          </cell>
          <cell r="E32">
            <v>3151</v>
          </cell>
          <cell r="I32">
            <v>218</v>
          </cell>
          <cell r="J32">
            <v>656</v>
          </cell>
        </row>
        <row r="39">
          <cell r="D39">
            <v>3643</v>
          </cell>
          <cell r="E39">
            <v>3555</v>
          </cell>
          <cell r="I39">
            <v>41</v>
          </cell>
          <cell r="J39">
            <v>206</v>
          </cell>
        </row>
        <row r="46">
          <cell r="I46">
            <v>3</v>
          </cell>
          <cell r="J46">
            <v>26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0"/>
      <sheetName val="P11"/>
      <sheetName val="P12"/>
      <sheetName val="P13"/>
      <sheetName val="P14"/>
      <sheetName val="P15"/>
    </sheetNames>
    <sheetDataSet>
      <sheetData sheetId="0"/>
      <sheetData sheetId="1"/>
      <sheetData sheetId="2"/>
      <sheetData sheetId="3"/>
      <sheetData sheetId="4"/>
      <sheetData sheetId="5">
        <row r="6">
          <cell r="B6">
            <v>120</v>
          </cell>
          <cell r="C6">
            <v>350</v>
          </cell>
          <cell r="D6">
            <v>177</v>
          </cell>
          <cell r="E6">
            <v>173</v>
          </cell>
        </row>
        <row r="7">
          <cell r="B7">
            <v>0</v>
          </cell>
          <cell r="C7">
            <v>0</v>
          </cell>
          <cell r="D7">
            <v>0</v>
          </cell>
          <cell r="E7">
            <v>0</v>
          </cell>
        </row>
        <row r="8">
          <cell r="B8">
            <v>186</v>
          </cell>
          <cell r="C8">
            <v>469</v>
          </cell>
          <cell r="D8">
            <v>259</v>
          </cell>
          <cell r="E8">
            <v>210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</row>
        <row r="12">
          <cell r="B12">
            <v>7220</v>
          </cell>
          <cell r="C12">
            <v>16381</v>
          </cell>
          <cell r="D12">
            <v>8181</v>
          </cell>
          <cell r="E12">
            <v>8200</v>
          </cell>
        </row>
        <row r="14">
          <cell r="G14">
            <v>966</v>
          </cell>
          <cell r="H14">
            <v>1938</v>
          </cell>
          <cell r="I14">
            <v>989</v>
          </cell>
          <cell r="J14">
            <v>949</v>
          </cell>
        </row>
        <row r="24">
          <cell r="G24">
            <v>796</v>
          </cell>
          <cell r="H24">
            <v>1748</v>
          </cell>
          <cell r="I24">
            <v>883</v>
          </cell>
          <cell r="J24">
            <v>865</v>
          </cell>
        </row>
        <row r="25">
          <cell r="B25">
            <v>8717</v>
          </cell>
          <cell r="C25">
            <v>19959</v>
          </cell>
          <cell r="D25">
            <v>10067</v>
          </cell>
          <cell r="E25">
            <v>9892</v>
          </cell>
        </row>
        <row r="31">
          <cell r="G31">
            <v>3155</v>
          </cell>
          <cell r="H31">
            <v>6899</v>
          </cell>
          <cell r="I31">
            <v>3555</v>
          </cell>
          <cell r="J31">
            <v>3344</v>
          </cell>
        </row>
        <row r="35">
          <cell r="B35">
            <v>2683</v>
          </cell>
          <cell r="C35">
            <v>7066</v>
          </cell>
          <cell r="D35">
            <v>3468</v>
          </cell>
          <cell r="E35">
            <v>3598</v>
          </cell>
        </row>
        <row r="42">
          <cell r="G42">
            <v>869</v>
          </cell>
          <cell r="H42">
            <v>1756</v>
          </cell>
          <cell r="I42">
            <v>847</v>
          </cell>
          <cell r="J42">
            <v>909</v>
          </cell>
        </row>
        <row r="44">
          <cell r="B44">
            <v>903</v>
          </cell>
          <cell r="C44">
            <v>2110</v>
          </cell>
          <cell r="D44">
            <v>1042</v>
          </cell>
          <cell r="E44">
            <v>1068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abSelected="1" topLeftCell="A25" zoomScale="115" zoomScaleNormal="115" workbookViewId="0">
      <selection activeCell="L40" sqref="L40"/>
    </sheetView>
  </sheetViews>
  <sheetFormatPr defaultRowHeight="13.5"/>
  <cols>
    <col min="10" max="10" width="12.125" customWidth="1"/>
  </cols>
  <sheetData>
    <row r="1" spans="1:13" ht="42">
      <c r="A1" s="1"/>
      <c r="B1" s="674" t="s">
        <v>981</v>
      </c>
      <c r="C1" s="674"/>
      <c r="D1" s="674"/>
      <c r="E1" s="674"/>
      <c r="F1" s="674"/>
      <c r="G1" s="674"/>
      <c r="H1" s="674"/>
      <c r="I1" s="674"/>
      <c r="J1" s="674"/>
    </row>
    <row r="2" spans="1:13">
      <c r="L2" s="675" t="s">
        <v>982</v>
      </c>
      <c r="M2" s="675" t="s">
        <v>983</v>
      </c>
    </row>
    <row r="3" spans="1:13">
      <c r="L3" s="675"/>
      <c r="M3" s="675"/>
    </row>
    <row r="4" spans="1:13">
      <c r="L4" s="3" t="s">
        <v>1054</v>
      </c>
      <c r="M4" s="4">
        <f>'P10'!D49</f>
        <v>16522</v>
      </c>
    </row>
    <row r="5" spans="1:13">
      <c r="L5" s="3" t="s">
        <v>1055</v>
      </c>
      <c r="M5" s="4">
        <f>'P11'!D9</f>
        <v>18578</v>
      </c>
    </row>
    <row r="6" spans="1:13">
      <c r="L6" s="3" t="s">
        <v>1056</v>
      </c>
      <c r="M6" s="4">
        <f>'P11'!D14</f>
        <v>21680</v>
      </c>
    </row>
    <row r="7" spans="1:13">
      <c r="L7" s="3" t="s">
        <v>1057</v>
      </c>
      <c r="M7" s="4">
        <f>'P11'!D19</f>
        <v>25803</v>
      </c>
    </row>
    <row r="8" spans="1:13">
      <c r="L8" s="3" t="s">
        <v>1058</v>
      </c>
      <c r="M8" s="4">
        <f>'P11'!D24</f>
        <v>28516</v>
      </c>
    </row>
    <row r="9" spans="1:13">
      <c r="L9" s="3" t="s">
        <v>1059</v>
      </c>
      <c r="M9" s="4">
        <f>'P11'!D29</f>
        <v>31136</v>
      </c>
    </row>
    <row r="10" spans="1:13">
      <c r="L10" s="3" t="s">
        <v>1060</v>
      </c>
      <c r="M10" s="4">
        <f>'P11'!D34</f>
        <v>32659</v>
      </c>
    </row>
    <row r="11" spans="1:13">
      <c r="L11" s="3" t="s">
        <v>1061</v>
      </c>
      <c r="M11" s="5">
        <f>'P11'!D39</f>
        <v>33499</v>
      </c>
    </row>
    <row r="12" spans="1:13">
      <c r="L12" s="3" t="s">
        <v>1062</v>
      </c>
      <c r="M12" s="5">
        <f>'P11'!D44</f>
        <v>35250</v>
      </c>
    </row>
    <row r="22" spans="12:15">
      <c r="L22" s="2" t="s">
        <v>982</v>
      </c>
      <c r="M22" s="676" t="s">
        <v>36</v>
      </c>
      <c r="N22" s="677"/>
      <c r="O22" s="678"/>
    </row>
    <row r="23" spans="12:15">
      <c r="L23" s="2"/>
      <c r="M23" s="2" t="s">
        <v>984</v>
      </c>
      <c r="N23" s="2" t="s">
        <v>985</v>
      </c>
      <c r="O23" s="2" t="s">
        <v>39</v>
      </c>
    </row>
    <row r="24" spans="12:15">
      <c r="L24" s="3" t="s">
        <v>1054</v>
      </c>
      <c r="M24" s="4">
        <f>'P10'!F49</f>
        <v>60416</v>
      </c>
      <c r="N24" s="4">
        <f>'P10'!G49</f>
        <v>30337</v>
      </c>
      <c r="O24" s="4">
        <f>'P10'!H49</f>
        <v>30079</v>
      </c>
    </row>
    <row r="25" spans="12:15">
      <c r="L25" s="3" t="s">
        <v>1055</v>
      </c>
      <c r="M25" s="4">
        <f>'P11'!F9</f>
        <v>66009</v>
      </c>
      <c r="N25" s="4">
        <f>'P11'!G9</f>
        <v>32964</v>
      </c>
      <c r="O25" s="4">
        <f>'P11'!H9</f>
        <v>33045</v>
      </c>
    </row>
    <row r="26" spans="12:15">
      <c r="L26" s="3" t="s">
        <v>1056</v>
      </c>
      <c r="M26" s="4">
        <f>'P11'!F14</f>
        <v>71933</v>
      </c>
      <c r="N26" s="4">
        <f>'P11'!G14</f>
        <v>35976</v>
      </c>
      <c r="O26" s="4">
        <f>'P11'!H14</f>
        <v>35957</v>
      </c>
    </row>
    <row r="27" spans="12:15">
      <c r="L27" s="3" t="s">
        <v>1057</v>
      </c>
      <c r="M27" s="4">
        <f>'P11'!F19</f>
        <v>79861</v>
      </c>
      <c r="N27" s="4">
        <f>'P11'!G19</f>
        <v>39935</v>
      </c>
      <c r="O27" s="4">
        <f>'P11'!H19</f>
        <v>39926</v>
      </c>
    </row>
    <row r="28" spans="12:15">
      <c r="L28" s="3" t="s">
        <v>1058</v>
      </c>
      <c r="M28" s="4">
        <f>'P11'!F24</f>
        <v>83046</v>
      </c>
      <c r="N28" s="4">
        <f>'P11'!G24</f>
        <v>41592</v>
      </c>
      <c r="O28" s="4">
        <f>'P11'!H24</f>
        <v>41454</v>
      </c>
    </row>
    <row r="29" spans="12:15">
      <c r="L29" s="3" t="s">
        <v>1059</v>
      </c>
      <c r="M29" s="4">
        <f>'P11'!F29</f>
        <v>84982</v>
      </c>
      <c r="N29" s="4">
        <f>'P11'!G29</f>
        <v>42508</v>
      </c>
      <c r="O29" s="4">
        <f>'P11'!H29</f>
        <v>42474</v>
      </c>
    </row>
    <row r="30" spans="12:15">
      <c r="L30" s="3" t="s">
        <v>1060</v>
      </c>
      <c r="M30" s="4">
        <f>'P11'!F34</f>
        <v>83181</v>
      </c>
      <c r="N30" s="4">
        <f>'P11'!G34</f>
        <v>41567</v>
      </c>
      <c r="O30" s="4">
        <f>'P11'!H34</f>
        <v>41614</v>
      </c>
    </row>
    <row r="31" spans="12:15">
      <c r="L31" s="3" t="s">
        <v>1061</v>
      </c>
      <c r="M31" s="5">
        <f>'P11'!F39</f>
        <v>80829</v>
      </c>
      <c r="N31" s="5">
        <f>'P11'!G39</f>
        <v>40427</v>
      </c>
      <c r="O31" s="5">
        <f>'P11'!H39</f>
        <v>40402</v>
      </c>
    </row>
    <row r="32" spans="12:15">
      <c r="L32" s="3" t="s">
        <v>1062</v>
      </c>
      <c r="M32" s="5">
        <f>'P11'!F44</f>
        <v>79553</v>
      </c>
      <c r="N32" s="5">
        <f>'P11'!G44</f>
        <v>39846</v>
      </c>
      <c r="O32" s="5">
        <f>'P11'!H44</f>
        <v>39707</v>
      </c>
    </row>
  </sheetData>
  <mergeCells count="4">
    <mergeCell ref="B1:J1"/>
    <mergeCell ref="L2:L3"/>
    <mergeCell ref="M2:M3"/>
    <mergeCell ref="M22:O22"/>
  </mergeCells>
  <phoneticPr fontId="68"/>
  <pageMargins left="0.78740157480314965" right="0.78740157480314965" top="0.98425196850393704" bottom="0.98425196850393704" header="0.51181102362204722" footer="0.51181102362204722"/>
  <pageSetup paperSize="9" firstPageNumber="0" orientation="portrait" r:id="rId1"/>
  <headerFooter alignWithMargins="0">
    <oddFooter>&amp;C&amp;"ＭＳ Ｐ明朝,標準"&amp;10
- 7 -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zoomScaleNormal="100" workbookViewId="0">
      <selection activeCell="L40" sqref="L40"/>
    </sheetView>
  </sheetViews>
  <sheetFormatPr defaultRowHeight="13.5"/>
  <cols>
    <col min="1" max="1" width="6.625" customWidth="1"/>
    <col min="2" max="2" width="3.625" customWidth="1"/>
    <col min="3" max="3" width="9.625" customWidth="1"/>
    <col min="4" max="4" width="10.25" customWidth="1"/>
    <col min="5" max="5" width="9.625" customWidth="1"/>
    <col min="6" max="6" width="9.75" customWidth="1"/>
    <col min="7" max="9" width="9.625" customWidth="1"/>
  </cols>
  <sheetData>
    <row r="1" spans="1:9" ht="27" customHeight="1">
      <c r="A1" s="701" t="s">
        <v>178</v>
      </c>
      <c r="B1" s="701"/>
      <c r="C1" s="701"/>
      <c r="D1" s="701"/>
      <c r="E1" s="701"/>
      <c r="F1" s="701"/>
      <c r="G1" s="701"/>
      <c r="H1" s="701"/>
      <c r="I1" s="701"/>
    </row>
    <row r="2" spans="1:9" ht="21" customHeight="1"/>
    <row r="3" spans="1:9" ht="16.5" customHeight="1">
      <c r="A3" s="761" t="s">
        <v>55</v>
      </c>
      <c r="B3" s="762"/>
      <c r="C3" s="183" t="s">
        <v>491</v>
      </c>
      <c r="D3" s="184" t="s">
        <v>31</v>
      </c>
      <c r="E3" s="185" t="s">
        <v>39</v>
      </c>
      <c r="F3" s="184" t="s">
        <v>55</v>
      </c>
      <c r="G3" s="183" t="s">
        <v>491</v>
      </c>
      <c r="H3" s="184" t="s">
        <v>31</v>
      </c>
      <c r="I3" s="185" t="s">
        <v>39</v>
      </c>
    </row>
    <row r="4" spans="1:9" ht="17.25" customHeight="1">
      <c r="A4" s="61"/>
      <c r="B4" s="186"/>
      <c r="F4" s="187"/>
    </row>
    <row r="5" spans="1:9" ht="15.95" customHeight="1">
      <c r="A5" s="759" t="s">
        <v>491</v>
      </c>
      <c r="B5" s="760"/>
      <c r="C5" s="189">
        <f>SUM(C7,C14,C21,C28,C35,G7,G14,G21,G28,G35,'P17'!C5,'P17'!C12,'P17'!C19,'P17'!C26,'P17'!C33,'P17'!G5,'P17'!G12,'P17'!G19,'P17'!G26,'P17'!G33,'P17'!G40)</f>
        <v>79553</v>
      </c>
      <c r="D5" s="189">
        <f>SUM(D7,D14,D21,D28,D35,H7,H14,H21,H28,H35,'P17'!D5,'P17'!D12,'P17'!D19,'P17'!D26,'P17'!D33,'P17'!H5,'P17'!H12,'P17'!H19,'P17'!H26,'P17'!H33,'P17'!H40)</f>
        <v>39846</v>
      </c>
      <c r="E5" s="189">
        <f>SUM(E7,E14,E21,E28,E35,I7,I14,I21,I28,I35,'P17'!E5,'P17'!E12,'P17'!E19,'P17'!E26,'P17'!E33,'P17'!I5,'P17'!I12,'P17'!I19,'P17'!I26,'P17'!I33,'P17'!I40)</f>
        <v>39707</v>
      </c>
      <c r="F5" s="187"/>
    </row>
    <row r="6" spans="1:9" ht="17.25" customHeight="1">
      <c r="A6" s="61"/>
      <c r="B6" s="186"/>
      <c r="F6" s="187"/>
    </row>
    <row r="7" spans="1:9" ht="15.95" customHeight="1">
      <c r="A7" s="759" t="s">
        <v>492</v>
      </c>
      <c r="B7" s="760"/>
      <c r="C7" s="189">
        <f>SUM(D7:E7)</f>
        <v>2572</v>
      </c>
      <c r="D7" s="189">
        <f>SUM(D8:D12)</f>
        <v>1315</v>
      </c>
      <c r="E7" s="189">
        <f>SUM(E8:E12)</f>
        <v>1257</v>
      </c>
      <c r="F7" s="190" t="s">
        <v>496</v>
      </c>
      <c r="G7" s="189">
        <f>SUM(H7:I7)</f>
        <v>3626</v>
      </c>
      <c r="H7" s="189">
        <f>SUM(H8:H12)</f>
        <v>1866</v>
      </c>
      <c r="I7" s="189">
        <f>SUM(I8:I12)</f>
        <v>1760</v>
      </c>
    </row>
    <row r="8" spans="1:9" ht="15.95" customHeight="1">
      <c r="A8" s="53">
        <v>0</v>
      </c>
      <c r="B8" s="34"/>
      <c r="C8" s="191">
        <v>440</v>
      </c>
      <c r="D8" s="191">
        <v>218</v>
      </c>
      <c r="E8" s="191">
        <v>222</v>
      </c>
      <c r="F8" s="192">
        <v>25</v>
      </c>
      <c r="G8" s="191">
        <v>738</v>
      </c>
      <c r="H8" s="191">
        <v>372</v>
      </c>
      <c r="I8" s="191">
        <v>366</v>
      </c>
    </row>
    <row r="9" spans="1:9" ht="15.95" customHeight="1">
      <c r="A9" s="53">
        <v>1</v>
      </c>
      <c r="B9" s="34"/>
      <c r="C9" s="191">
        <v>506</v>
      </c>
      <c r="D9" s="191">
        <v>258</v>
      </c>
      <c r="E9" s="191">
        <v>248</v>
      </c>
      <c r="F9" s="192">
        <v>26</v>
      </c>
      <c r="G9" s="191">
        <v>719</v>
      </c>
      <c r="H9" s="191">
        <v>354</v>
      </c>
      <c r="I9" s="191">
        <v>365</v>
      </c>
    </row>
    <row r="10" spans="1:9" ht="15.95" customHeight="1">
      <c r="A10" s="53">
        <v>2</v>
      </c>
      <c r="B10" s="34"/>
      <c r="C10" s="191">
        <v>528</v>
      </c>
      <c r="D10" s="191">
        <v>279</v>
      </c>
      <c r="E10" s="191">
        <v>249</v>
      </c>
      <c r="F10" s="192">
        <v>27</v>
      </c>
      <c r="G10" s="191">
        <v>723</v>
      </c>
      <c r="H10" s="191">
        <v>369</v>
      </c>
      <c r="I10" s="191">
        <v>354</v>
      </c>
    </row>
    <row r="11" spans="1:9" ht="15.95" customHeight="1">
      <c r="A11" s="53">
        <v>3</v>
      </c>
      <c r="B11" s="34"/>
      <c r="C11" s="191">
        <v>524</v>
      </c>
      <c r="D11" s="191">
        <v>260</v>
      </c>
      <c r="E11" s="191">
        <v>264</v>
      </c>
      <c r="F11" s="192">
        <v>28</v>
      </c>
      <c r="G11" s="191">
        <v>716</v>
      </c>
      <c r="H11" s="191">
        <v>381</v>
      </c>
      <c r="I11" s="191">
        <v>335</v>
      </c>
    </row>
    <row r="12" spans="1:9" ht="15.95" customHeight="1">
      <c r="A12" s="53">
        <v>4</v>
      </c>
      <c r="B12" s="34"/>
      <c r="C12" s="191">
        <v>574</v>
      </c>
      <c r="D12" s="191">
        <v>300</v>
      </c>
      <c r="E12" s="191">
        <v>274</v>
      </c>
      <c r="F12" s="192">
        <v>29</v>
      </c>
      <c r="G12" s="191">
        <v>730</v>
      </c>
      <c r="H12" s="191">
        <v>390</v>
      </c>
      <c r="I12" s="191">
        <v>340</v>
      </c>
    </row>
    <row r="13" spans="1:9" ht="17.25" customHeight="1">
      <c r="A13" s="61"/>
      <c r="B13" s="186"/>
      <c r="C13" s="189"/>
      <c r="D13" s="189"/>
      <c r="E13" s="193"/>
      <c r="F13" s="190"/>
      <c r="G13" s="189"/>
      <c r="H13" s="189"/>
      <c r="I13" s="189"/>
    </row>
    <row r="14" spans="1:9" ht="15.95" customHeight="1">
      <c r="A14" s="759" t="s">
        <v>225</v>
      </c>
      <c r="B14" s="760"/>
      <c r="C14" s="189">
        <f>SUM(D14:E14)</f>
        <v>2899</v>
      </c>
      <c r="D14" s="189">
        <f>SUM(D15:D19)</f>
        <v>1542</v>
      </c>
      <c r="E14" s="189">
        <f>SUM(E15:E19)</f>
        <v>1357</v>
      </c>
      <c r="F14" s="190" t="s">
        <v>346</v>
      </c>
      <c r="G14" s="189">
        <f>SUM(H14:I14)</f>
        <v>3898</v>
      </c>
      <c r="H14" s="189">
        <f>SUM(H15:H19)</f>
        <v>2053</v>
      </c>
      <c r="I14" s="189">
        <f>SUM(I15:I19)</f>
        <v>1845</v>
      </c>
    </row>
    <row r="15" spans="1:9" ht="15.95" customHeight="1">
      <c r="A15" s="53">
        <v>5</v>
      </c>
      <c r="B15" s="34"/>
      <c r="C15" s="191">
        <v>556</v>
      </c>
      <c r="D15" s="191">
        <v>295</v>
      </c>
      <c r="E15" s="191">
        <v>261</v>
      </c>
      <c r="F15" s="192">
        <v>30</v>
      </c>
      <c r="G15" s="191">
        <v>725</v>
      </c>
      <c r="H15" s="191">
        <v>380</v>
      </c>
      <c r="I15" s="191">
        <v>345</v>
      </c>
    </row>
    <row r="16" spans="1:9" ht="15.95" customHeight="1">
      <c r="A16" s="53">
        <v>6</v>
      </c>
      <c r="B16" s="34"/>
      <c r="C16" s="191">
        <v>568</v>
      </c>
      <c r="D16" s="191">
        <v>308</v>
      </c>
      <c r="E16" s="191">
        <v>260</v>
      </c>
      <c r="F16" s="192">
        <v>31</v>
      </c>
      <c r="G16" s="191">
        <v>791</v>
      </c>
      <c r="H16" s="191">
        <v>425</v>
      </c>
      <c r="I16" s="191">
        <v>366</v>
      </c>
    </row>
    <row r="17" spans="1:9" ht="15.95" customHeight="1">
      <c r="A17" s="53">
        <v>7</v>
      </c>
      <c r="B17" s="34"/>
      <c r="C17" s="191">
        <v>533</v>
      </c>
      <c r="D17" s="191">
        <v>272</v>
      </c>
      <c r="E17" s="191">
        <v>261</v>
      </c>
      <c r="F17" s="192">
        <v>32</v>
      </c>
      <c r="G17" s="191">
        <v>770</v>
      </c>
      <c r="H17" s="191">
        <v>398</v>
      </c>
      <c r="I17" s="191">
        <v>372</v>
      </c>
    </row>
    <row r="18" spans="1:9" ht="15.95" customHeight="1">
      <c r="A18" s="53">
        <v>8</v>
      </c>
      <c r="B18" s="34"/>
      <c r="C18" s="191">
        <v>595</v>
      </c>
      <c r="D18" s="191">
        <v>330</v>
      </c>
      <c r="E18" s="191">
        <v>265</v>
      </c>
      <c r="F18" s="192">
        <v>33</v>
      </c>
      <c r="G18" s="191">
        <v>766</v>
      </c>
      <c r="H18" s="191">
        <v>403</v>
      </c>
      <c r="I18" s="191">
        <v>363</v>
      </c>
    </row>
    <row r="19" spans="1:9" ht="15.95" customHeight="1">
      <c r="A19" s="53">
        <v>9</v>
      </c>
      <c r="B19" s="34"/>
      <c r="C19" s="191">
        <v>647</v>
      </c>
      <c r="D19" s="191">
        <v>337</v>
      </c>
      <c r="E19" s="191">
        <v>310</v>
      </c>
      <c r="F19" s="192">
        <v>34</v>
      </c>
      <c r="G19" s="191">
        <v>846</v>
      </c>
      <c r="H19" s="191">
        <v>447</v>
      </c>
      <c r="I19" s="191">
        <v>399</v>
      </c>
    </row>
    <row r="20" spans="1:9" ht="17.25" customHeight="1">
      <c r="A20" s="61"/>
      <c r="B20" s="186"/>
      <c r="C20" s="189"/>
      <c r="D20" s="189"/>
      <c r="E20" s="189"/>
      <c r="F20" s="190"/>
      <c r="G20" s="189"/>
      <c r="H20" s="189"/>
      <c r="I20" s="189"/>
    </row>
    <row r="21" spans="1:9" ht="15.95" customHeight="1">
      <c r="A21" s="759" t="s">
        <v>499</v>
      </c>
      <c r="B21" s="760"/>
      <c r="C21" s="189">
        <f>SUM(D21:E21)</f>
        <v>3083</v>
      </c>
      <c r="D21" s="189">
        <f>SUM(D22:D26)</f>
        <v>1605</v>
      </c>
      <c r="E21" s="189">
        <f>SUM(E22:E26)</f>
        <v>1478</v>
      </c>
      <c r="F21" s="190" t="s">
        <v>399</v>
      </c>
      <c r="G21" s="189">
        <f>SUM(H21:I21)</f>
        <v>4457</v>
      </c>
      <c r="H21" s="189">
        <f>SUM(H22:H26)</f>
        <v>2338</v>
      </c>
      <c r="I21" s="189">
        <f>SUM(I22:I26)</f>
        <v>2119</v>
      </c>
    </row>
    <row r="22" spans="1:9" ht="15.95" customHeight="1">
      <c r="A22" s="53">
        <v>10</v>
      </c>
      <c r="B22" s="34"/>
      <c r="C22" s="191">
        <v>610</v>
      </c>
      <c r="D22" s="191">
        <v>323</v>
      </c>
      <c r="E22" s="191">
        <v>287</v>
      </c>
      <c r="F22" s="192">
        <v>35</v>
      </c>
      <c r="G22" s="191">
        <v>873</v>
      </c>
      <c r="H22" s="191">
        <v>481</v>
      </c>
      <c r="I22" s="191">
        <v>392</v>
      </c>
    </row>
    <row r="23" spans="1:9" ht="15.95" customHeight="1">
      <c r="A23" s="53">
        <v>11</v>
      </c>
      <c r="B23" s="34"/>
      <c r="C23" s="191">
        <v>558</v>
      </c>
      <c r="D23" s="191">
        <v>279</v>
      </c>
      <c r="E23" s="191">
        <v>279</v>
      </c>
      <c r="F23" s="192">
        <v>36</v>
      </c>
      <c r="G23" s="191">
        <v>832</v>
      </c>
      <c r="H23" s="191">
        <v>426</v>
      </c>
      <c r="I23" s="191">
        <v>406</v>
      </c>
    </row>
    <row r="24" spans="1:9" ht="15.95" customHeight="1">
      <c r="A24" s="53">
        <v>12</v>
      </c>
      <c r="B24" s="34"/>
      <c r="C24" s="191">
        <v>639</v>
      </c>
      <c r="D24" s="191">
        <v>305</v>
      </c>
      <c r="E24" s="191">
        <v>334</v>
      </c>
      <c r="F24" s="192">
        <v>37</v>
      </c>
      <c r="G24" s="191">
        <v>916</v>
      </c>
      <c r="H24" s="191">
        <v>487</v>
      </c>
      <c r="I24" s="191">
        <v>429</v>
      </c>
    </row>
    <row r="25" spans="1:9" ht="15.95" customHeight="1">
      <c r="A25" s="53">
        <v>13</v>
      </c>
      <c r="B25" s="34"/>
      <c r="C25" s="191">
        <v>670</v>
      </c>
      <c r="D25" s="191">
        <v>366</v>
      </c>
      <c r="E25" s="191">
        <v>304</v>
      </c>
      <c r="F25" s="192">
        <v>38</v>
      </c>
      <c r="G25" s="191">
        <v>939</v>
      </c>
      <c r="H25" s="191">
        <v>485</v>
      </c>
      <c r="I25" s="191">
        <v>454</v>
      </c>
    </row>
    <row r="26" spans="1:9" ht="15.95" customHeight="1">
      <c r="A26" s="53">
        <v>14</v>
      </c>
      <c r="B26" s="34"/>
      <c r="C26" s="191">
        <v>606</v>
      </c>
      <c r="D26" s="191">
        <v>332</v>
      </c>
      <c r="E26" s="191">
        <v>274</v>
      </c>
      <c r="F26" s="192">
        <v>39</v>
      </c>
      <c r="G26" s="191">
        <v>897</v>
      </c>
      <c r="H26" s="191">
        <v>459</v>
      </c>
      <c r="I26" s="191">
        <v>438</v>
      </c>
    </row>
    <row r="27" spans="1:9" ht="17.25" customHeight="1">
      <c r="A27" s="61"/>
      <c r="B27" s="186"/>
      <c r="C27" s="189"/>
      <c r="D27" s="189"/>
      <c r="E27" s="189"/>
      <c r="F27" s="190"/>
      <c r="G27" s="189"/>
      <c r="H27" s="189"/>
      <c r="I27" s="189"/>
    </row>
    <row r="28" spans="1:9" ht="15.95" customHeight="1">
      <c r="A28" s="759" t="s">
        <v>501</v>
      </c>
      <c r="B28" s="760"/>
      <c r="C28" s="189">
        <f>SUM(D28:E28)</f>
        <v>3467</v>
      </c>
      <c r="D28" s="189">
        <f>SUM(D29:D33)</f>
        <v>1814</v>
      </c>
      <c r="E28" s="189">
        <f>SUM(E29:E33)</f>
        <v>1653</v>
      </c>
      <c r="F28" s="190" t="s">
        <v>70</v>
      </c>
      <c r="G28" s="189">
        <f>SUM(H28:I28)</f>
        <v>4989</v>
      </c>
      <c r="H28" s="189">
        <f>SUM(H29:H33)</f>
        <v>2578</v>
      </c>
      <c r="I28" s="189">
        <f>SUM(I29:I33)</f>
        <v>2411</v>
      </c>
    </row>
    <row r="29" spans="1:9" ht="15.95" customHeight="1">
      <c r="A29" s="53">
        <v>15</v>
      </c>
      <c r="B29" s="34"/>
      <c r="C29" s="191">
        <v>665</v>
      </c>
      <c r="D29" s="191">
        <v>332</v>
      </c>
      <c r="E29" s="191">
        <v>333</v>
      </c>
      <c r="F29" s="192">
        <v>40</v>
      </c>
      <c r="G29" s="191">
        <v>971</v>
      </c>
      <c r="H29" s="191">
        <v>505</v>
      </c>
      <c r="I29" s="191">
        <v>466</v>
      </c>
    </row>
    <row r="30" spans="1:9" ht="15.95" customHeight="1">
      <c r="A30" s="53">
        <v>16</v>
      </c>
      <c r="B30" s="34"/>
      <c r="C30" s="191">
        <v>700</v>
      </c>
      <c r="D30" s="191">
        <v>369</v>
      </c>
      <c r="E30" s="191">
        <v>331</v>
      </c>
      <c r="F30" s="192">
        <v>41</v>
      </c>
      <c r="G30" s="191">
        <v>974</v>
      </c>
      <c r="H30" s="191">
        <v>494</v>
      </c>
      <c r="I30" s="191">
        <v>480</v>
      </c>
    </row>
    <row r="31" spans="1:9" ht="15.95" customHeight="1">
      <c r="A31" s="53">
        <v>17</v>
      </c>
      <c r="B31" s="34"/>
      <c r="C31" s="191">
        <v>673</v>
      </c>
      <c r="D31" s="191">
        <v>339</v>
      </c>
      <c r="E31" s="191">
        <v>334</v>
      </c>
      <c r="F31" s="192">
        <v>42</v>
      </c>
      <c r="G31" s="191">
        <v>989</v>
      </c>
      <c r="H31" s="191">
        <v>512</v>
      </c>
      <c r="I31" s="191">
        <v>477</v>
      </c>
    </row>
    <row r="32" spans="1:9" ht="15.95" customHeight="1">
      <c r="A32" s="53">
        <v>18</v>
      </c>
      <c r="B32" s="34"/>
      <c r="C32" s="191">
        <v>710</v>
      </c>
      <c r="D32" s="191">
        <v>377</v>
      </c>
      <c r="E32" s="191">
        <v>333</v>
      </c>
      <c r="F32" s="192">
        <v>43</v>
      </c>
      <c r="G32" s="191">
        <v>984</v>
      </c>
      <c r="H32" s="191">
        <v>494</v>
      </c>
      <c r="I32" s="191">
        <v>490</v>
      </c>
    </row>
    <row r="33" spans="1:9" ht="15.95" customHeight="1">
      <c r="A33" s="53">
        <v>19</v>
      </c>
      <c r="B33" s="34"/>
      <c r="C33" s="191">
        <v>719</v>
      </c>
      <c r="D33" s="191">
        <v>397</v>
      </c>
      <c r="E33" s="191">
        <v>322</v>
      </c>
      <c r="F33" s="192">
        <v>44</v>
      </c>
      <c r="G33" s="670">
        <v>1071</v>
      </c>
      <c r="H33" s="191">
        <v>573</v>
      </c>
      <c r="I33" s="191">
        <v>498</v>
      </c>
    </row>
    <row r="34" spans="1:9" ht="17.25" customHeight="1">
      <c r="A34" s="61"/>
      <c r="B34" s="186"/>
      <c r="C34" s="189"/>
      <c r="D34" s="189"/>
      <c r="E34" s="193"/>
      <c r="F34" s="190"/>
      <c r="G34" s="189"/>
      <c r="H34" s="189"/>
      <c r="I34" s="189"/>
    </row>
    <row r="35" spans="1:9" ht="15.95" customHeight="1">
      <c r="A35" s="759" t="s">
        <v>503</v>
      </c>
      <c r="B35" s="760"/>
      <c r="C35" s="189">
        <f>SUM(D35:E35)</f>
        <v>3773</v>
      </c>
      <c r="D35" s="189">
        <f>SUM(D36:D40)</f>
        <v>2017</v>
      </c>
      <c r="E35" s="189">
        <f>SUM(E36:E40)</f>
        <v>1756</v>
      </c>
      <c r="F35" s="190" t="s">
        <v>232</v>
      </c>
      <c r="G35" s="189">
        <f>SUM(H35:I35)</f>
        <v>6117</v>
      </c>
      <c r="H35" s="189">
        <f>SUM(H36:H40)</f>
        <v>3207</v>
      </c>
      <c r="I35" s="189">
        <f>SUM(I36:I40)</f>
        <v>2910</v>
      </c>
    </row>
    <row r="36" spans="1:9" ht="15.95" customHeight="1">
      <c r="A36" s="53">
        <v>20</v>
      </c>
      <c r="B36" s="34"/>
      <c r="C36" s="191">
        <v>816</v>
      </c>
      <c r="D36" s="191">
        <v>418</v>
      </c>
      <c r="E36" s="191">
        <v>398</v>
      </c>
      <c r="F36" s="192">
        <v>45</v>
      </c>
      <c r="G36" s="670">
        <v>1208</v>
      </c>
      <c r="H36" s="191">
        <v>624</v>
      </c>
      <c r="I36" s="191">
        <v>584</v>
      </c>
    </row>
    <row r="37" spans="1:9" ht="15.95" customHeight="1">
      <c r="A37" s="53">
        <v>21</v>
      </c>
      <c r="B37" s="34"/>
      <c r="C37" s="191">
        <v>771</v>
      </c>
      <c r="D37" s="191">
        <v>386</v>
      </c>
      <c r="E37" s="191">
        <v>385</v>
      </c>
      <c r="F37" s="192">
        <v>46</v>
      </c>
      <c r="G37" s="670">
        <v>1278</v>
      </c>
      <c r="H37" s="191">
        <v>668</v>
      </c>
      <c r="I37" s="191">
        <v>610</v>
      </c>
    </row>
    <row r="38" spans="1:9" ht="15.95" customHeight="1">
      <c r="A38" s="53">
        <v>22</v>
      </c>
      <c r="B38" s="34"/>
      <c r="C38" s="191">
        <v>735</v>
      </c>
      <c r="D38" s="191">
        <v>402</v>
      </c>
      <c r="E38" s="191">
        <v>333</v>
      </c>
      <c r="F38" s="192">
        <v>47</v>
      </c>
      <c r="G38" s="670">
        <v>1243</v>
      </c>
      <c r="H38" s="191">
        <v>646</v>
      </c>
      <c r="I38" s="191">
        <v>597</v>
      </c>
    </row>
    <row r="39" spans="1:9" ht="15.95" customHeight="1">
      <c r="A39" s="53">
        <v>23</v>
      </c>
      <c r="B39" s="34"/>
      <c r="C39" s="191">
        <v>756</v>
      </c>
      <c r="D39" s="191">
        <v>420</v>
      </c>
      <c r="E39" s="191">
        <v>336</v>
      </c>
      <c r="F39" s="192">
        <v>48</v>
      </c>
      <c r="G39" s="670">
        <v>1212</v>
      </c>
      <c r="H39" s="191">
        <v>661</v>
      </c>
      <c r="I39" s="191">
        <v>551</v>
      </c>
    </row>
    <row r="40" spans="1:9" ht="15.95" customHeight="1">
      <c r="A40" s="53">
        <v>24</v>
      </c>
      <c r="B40" s="34"/>
      <c r="C40" s="191">
        <v>695</v>
      </c>
      <c r="D40" s="191">
        <v>391</v>
      </c>
      <c r="E40" s="191">
        <v>304</v>
      </c>
      <c r="F40" s="192">
        <v>49</v>
      </c>
      <c r="G40" s="670">
        <v>1176</v>
      </c>
      <c r="H40" s="191">
        <v>608</v>
      </c>
      <c r="I40" s="191">
        <v>568</v>
      </c>
    </row>
    <row r="41" spans="1:9" ht="17.100000000000001" customHeight="1">
      <c r="A41" s="58"/>
      <c r="B41" s="59"/>
      <c r="C41" s="58"/>
      <c r="D41" s="58"/>
      <c r="E41" s="58"/>
      <c r="F41" s="194"/>
      <c r="G41" s="58"/>
      <c r="H41" s="58"/>
      <c r="I41" s="58"/>
    </row>
  </sheetData>
  <mergeCells count="8">
    <mergeCell ref="A28:B28"/>
    <mergeCell ref="A35:B35"/>
    <mergeCell ref="A1:I1"/>
    <mergeCell ref="A3:B3"/>
    <mergeCell ref="A5:B5"/>
    <mergeCell ref="A7:B7"/>
    <mergeCell ref="A14:B14"/>
    <mergeCell ref="A21:B21"/>
  </mergeCells>
  <phoneticPr fontId="68"/>
  <pageMargins left="0.78700000000000003" right="0.28000000000000003" top="0.98399999999999999" bottom="0.72" header="0.51200000000000001" footer="0.51200000000000001"/>
  <pageSetup paperSize="9" scale="110" firstPageNumber="0" orientation="portrait" r:id="rId1"/>
  <headerFooter alignWithMargins="0">
    <oddFooter>&amp;C&amp;"ＭＳ Ｐ明朝,標準"&amp;8
&amp;9- 16 -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zoomScaleNormal="100" workbookViewId="0">
      <selection activeCell="L40" sqref="L40"/>
    </sheetView>
  </sheetViews>
  <sheetFormatPr defaultRowHeight="13.5"/>
  <cols>
    <col min="1" max="1" width="6.625" customWidth="1"/>
    <col min="2" max="2" width="3.625" customWidth="1"/>
    <col min="3" max="3" width="9.625" customWidth="1"/>
    <col min="4" max="4" width="10.25" customWidth="1"/>
    <col min="5" max="5" width="9.625" customWidth="1"/>
    <col min="6" max="6" width="9.75" customWidth="1"/>
    <col min="7" max="9" width="9.625" customWidth="1"/>
  </cols>
  <sheetData>
    <row r="1" spans="1:9" ht="27" customHeight="1">
      <c r="A1" s="767"/>
      <c r="B1" s="767"/>
      <c r="C1" s="767"/>
      <c r="D1" s="767"/>
      <c r="E1" s="767"/>
      <c r="F1" s="767"/>
      <c r="G1" s="767"/>
      <c r="H1" s="767"/>
      <c r="I1" s="767"/>
    </row>
    <row r="2" spans="1:9" ht="21" customHeight="1">
      <c r="A2" s="768" t="s">
        <v>507</v>
      </c>
      <c r="B2" s="768"/>
      <c r="G2" s="769" t="s">
        <v>1069</v>
      </c>
      <c r="H2" s="769"/>
      <c r="I2" s="769"/>
    </row>
    <row r="3" spans="1:9" ht="16.5" customHeight="1">
      <c r="A3" s="761" t="s">
        <v>55</v>
      </c>
      <c r="B3" s="762"/>
      <c r="C3" s="183" t="s">
        <v>491</v>
      </c>
      <c r="D3" s="184" t="s">
        <v>31</v>
      </c>
      <c r="E3" s="185" t="s">
        <v>39</v>
      </c>
      <c r="F3" s="184" t="s">
        <v>55</v>
      </c>
      <c r="G3" s="183" t="s">
        <v>491</v>
      </c>
      <c r="H3" s="184" t="s">
        <v>31</v>
      </c>
      <c r="I3" s="185" t="s">
        <v>39</v>
      </c>
    </row>
    <row r="4" spans="1:9" ht="17.25" customHeight="1">
      <c r="A4" s="61"/>
      <c r="B4" s="186"/>
      <c r="F4" s="187"/>
    </row>
    <row r="5" spans="1:9" ht="15.95" customHeight="1">
      <c r="A5" s="759" t="s">
        <v>23</v>
      </c>
      <c r="B5" s="760"/>
      <c r="C5" s="189">
        <f>SUM(D5:E5)</f>
        <v>5300</v>
      </c>
      <c r="D5" s="189">
        <f>SUM(D6:D10)</f>
        <v>2696</v>
      </c>
      <c r="E5" s="189">
        <f>SUM(E6:E10)</f>
        <v>2604</v>
      </c>
      <c r="F5" s="190" t="s">
        <v>508</v>
      </c>
      <c r="G5" s="189">
        <f>SUM(H5:I5)</f>
        <v>5102</v>
      </c>
      <c r="H5" s="189">
        <f>SUM(H6:H10)</f>
        <v>2425</v>
      </c>
      <c r="I5" s="189">
        <f>SUM(I6:I10)</f>
        <v>2677</v>
      </c>
    </row>
    <row r="6" spans="1:9" ht="15.95" customHeight="1">
      <c r="A6" s="53">
        <v>50</v>
      </c>
      <c r="B6" s="34"/>
      <c r="C6" s="670">
        <v>1110</v>
      </c>
      <c r="D6" s="191">
        <v>590</v>
      </c>
      <c r="E6" s="191">
        <v>520</v>
      </c>
      <c r="F6" s="192">
        <v>75</v>
      </c>
      <c r="G6" s="670">
        <v>1104</v>
      </c>
      <c r="H6" s="191">
        <v>524</v>
      </c>
      <c r="I6" s="191">
        <v>580</v>
      </c>
    </row>
    <row r="7" spans="1:9" ht="15.95" customHeight="1">
      <c r="A7" s="53">
        <v>51</v>
      </c>
      <c r="B7" s="34"/>
      <c r="C7" s="670">
        <v>1027</v>
      </c>
      <c r="D7" s="191">
        <v>520</v>
      </c>
      <c r="E7" s="191">
        <v>507</v>
      </c>
      <c r="F7" s="192">
        <v>76</v>
      </c>
      <c r="G7" s="670">
        <v>1072</v>
      </c>
      <c r="H7" s="191">
        <v>511</v>
      </c>
      <c r="I7" s="191">
        <v>561</v>
      </c>
    </row>
    <row r="8" spans="1:9" ht="15.95" customHeight="1">
      <c r="A8" s="53">
        <v>52</v>
      </c>
      <c r="B8" s="34"/>
      <c r="C8" s="670">
        <v>1184</v>
      </c>
      <c r="D8" s="191">
        <v>616</v>
      </c>
      <c r="E8" s="191">
        <v>568</v>
      </c>
      <c r="F8" s="192">
        <v>77</v>
      </c>
      <c r="G8" s="670">
        <v>1008</v>
      </c>
      <c r="H8" s="191">
        <v>481</v>
      </c>
      <c r="I8" s="191">
        <v>527</v>
      </c>
    </row>
    <row r="9" spans="1:9" ht="15.95" customHeight="1">
      <c r="A9" s="53">
        <v>53</v>
      </c>
      <c r="B9" s="34"/>
      <c r="C9" s="670">
        <v>837</v>
      </c>
      <c r="D9" s="191">
        <v>400</v>
      </c>
      <c r="E9" s="191">
        <v>437</v>
      </c>
      <c r="F9" s="192">
        <v>78</v>
      </c>
      <c r="G9" s="670">
        <v>1021</v>
      </c>
      <c r="H9" s="191">
        <v>480</v>
      </c>
      <c r="I9" s="191">
        <v>541</v>
      </c>
    </row>
    <row r="10" spans="1:9" ht="15.95" customHeight="1">
      <c r="A10" s="53">
        <v>54</v>
      </c>
      <c r="B10" s="34"/>
      <c r="C10" s="671">
        <v>1142</v>
      </c>
      <c r="D10" s="196">
        <v>570</v>
      </c>
      <c r="E10" s="196">
        <v>572</v>
      </c>
      <c r="F10" s="192">
        <v>79</v>
      </c>
      <c r="G10" s="670">
        <v>897</v>
      </c>
      <c r="H10" s="191">
        <v>429</v>
      </c>
      <c r="I10" s="191">
        <v>468</v>
      </c>
    </row>
    <row r="11" spans="1:9" ht="17.25" customHeight="1">
      <c r="A11" s="61"/>
      <c r="B11" s="186"/>
      <c r="C11" s="189"/>
      <c r="D11" s="189"/>
      <c r="E11" s="189"/>
      <c r="F11" s="190"/>
      <c r="G11" s="189"/>
      <c r="H11" s="189"/>
      <c r="I11" s="189"/>
    </row>
    <row r="12" spans="1:9" ht="15.95" customHeight="1">
      <c r="A12" s="759" t="s">
        <v>147</v>
      </c>
      <c r="B12" s="760"/>
      <c r="C12" s="189">
        <f>SUM(D12:E12)</f>
        <v>5325</v>
      </c>
      <c r="D12" s="189">
        <f>SUM(D13:D17)</f>
        <v>2678</v>
      </c>
      <c r="E12" s="189">
        <f>SUM(E13:E17)</f>
        <v>2647</v>
      </c>
      <c r="F12" s="190" t="s">
        <v>350</v>
      </c>
      <c r="G12" s="189">
        <f>SUM(H12:I12)</f>
        <v>3290</v>
      </c>
      <c r="H12" s="189">
        <f>SUM(H13:H17)</f>
        <v>1465</v>
      </c>
      <c r="I12" s="189">
        <f>SUM(I13:I17)</f>
        <v>1825</v>
      </c>
    </row>
    <row r="13" spans="1:9" ht="15.95" customHeight="1">
      <c r="A13" s="53">
        <v>55</v>
      </c>
      <c r="B13" s="34"/>
      <c r="C13" s="670">
        <v>1142</v>
      </c>
      <c r="D13" s="191">
        <v>573</v>
      </c>
      <c r="E13" s="191">
        <v>569</v>
      </c>
      <c r="F13" s="192">
        <v>80</v>
      </c>
      <c r="G13" s="191">
        <v>784</v>
      </c>
      <c r="H13" s="191">
        <v>369</v>
      </c>
      <c r="I13" s="191">
        <v>415</v>
      </c>
    </row>
    <row r="14" spans="1:9" ht="15.95" customHeight="1">
      <c r="A14" s="53">
        <v>56</v>
      </c>
      <c r="B14" s="34"/>
      <c r="C14" s="670">
        <v>1046</v>
      </c>
      <c r="D14" s="191">
        <v>524</v>
      </c>
      <c r="E14" s="191">
        <v>522</v>
      </c>
      <c r="F14" s="192">
        <v>81</v>
      </c>
      <c r="G14" s="191">
        <v>622</v>
      </c>
      <c r="H14" s="191">
        <v>292</v>
      </c>
      <c r="I14" s="191">
        <v>330</v>
      </c>
    </row>
    <row r="15" spans="1:9" ht="15.95" customHeight="1">
      <c r="A15" s="53">
        <v>57</v>
      </c>
      <c r="B15" s="34"/>
      <c r="C15" s="670">
        <v>1027</v>
      </c>
      <c r="D15" s="191">
        <v>522</v>
      </c>
      <c r="E15" s="191">
        <v>505</v>
      </c>
      <c r="F15" s="192">
        <v>82</v>
      </c>
      <c r="G15" s="191">
        <v>711</v>
      </c>
      <c r="H15" s="191">
        <v>308</v>
      </c>
      <c r="I15" s="191">
        <v>403</v>
      </c>
    </row>
    <row r="16" spans="1:9" ht="15.95" customHeight="1">
      <c r="A16" s="53">
        <v>58</v>
      </c>
      <c r="B16" s="34"/>
      <c r="C16" s="670">
        <v>1072</v>
      </c>
      <c r="D16" s="191">
        <v>554</v>
      </c>
      <c r="E16" s="191">
        <v>518</v>
      </c>
      <c r="F16" s="192">
        <v>83</v>
      </c>
      <c r="G16" s="191">
        <v>618</v>
      </c>
      <c r="H16" s="191">
        <v>247</v>
      </c>
      <c r="I16" s="191">
        <v>371</v>
      </c>
    </row>
    <row r="17" spans="1:9" ht="15.95" customHeight="1">
      <c r="A17" s="53">
        <v>59</v>
      </c>
      <c r="B17" s="34"/>
      <c r="C17" s="670">
        <v>1038</v>
      </c>
      <c r="D17" s="191">
        <v>505</v>
      </c>
      <c r="E17" s="191">
        <v>533</v>
      </c>
      <c r="F17" s="192">
        <v>84</v>
      </c>
      <c r="G17" s="191">
        <v>555</v>
      </c>
      <c r="H17" s="191">
        <v>249</v>
      </c>
      <c r="I17" s="191">
        <v>306</v>
      </c>
    </row>
    <row r="18" spans="1:9" ht="17.25" customHeight="1">
      <c r="A18" s="61"/>
      <c r="B18" s="186"/>
      <c r="C18" s="189"/>
      <c r="D18" s="189"/>
      <c r="E18" s="189"/>
      <c r="F18" s="190"/>
      <c r="G18" s="189"/>
      <c r="H18" s="189"/>
      <c r="I18" s="189"/>
    </row>
    <row r="19" spans="1:9" ht="15.95" customHeight="1">
      <c r="A19" s="759" t="s">
        <v>66</v>
      </c>
      <c r="B19" s="760"/>
      <c r="C19" s="189">
        <f>SUM(D19:E19)</f>
        <v>5372</v>
      </c>
      <c r="D19" s="189">
        <f>SUM(D20:D24)</f>
        <v>2666</v>
      </c>
      <c r="E19" s="189">
        <f>SUM(E20:E24)</f>
        <v>2706</v>
      </c>
      <c r="F19" s="190" t="s">
        <v>172</v>
      </c>
      <c r="G19" s="189">
        <f>SUM(H19:I19)</f>
        <v>2072</v>
      </c>
      <c r="H19" s="189">
        <f>SUM(H20:H24)</f>
        <v>725</v>
      </c>
      <c r="I19" s="189">
        <f>SUM(I20:I24)</f>
        <v>1347</v>
      </c>
    </row>
    <row r="20" spans="1:9" ht="15.95" customHeight="1">
      <c r="A20" s="53">
        <v>60</v>
      </c>
      <c r="B20" s="34"/>
      <c r="C20" s="670">
        <v>1069</v>
      </c>
      <c r="D20" s="191">
        <v>525</v>
      </c>
      <c r="E20" s="191">
        <v>544</v>
      </c>
      <c r="F20" s="192">
        <v>85</v>
      </c>
      <c r="G20" s="191">
        <v>500</v>
      </c>
      <c r="H20" s="191">
        <v>209</v>
      </c>
      <c r="I20" s="191">
        <v>291</v>
      </c>
    </row>
    <row r="21" spans="1:9" ht="15.95" customHeight="1">
      <c r="A21" s="53">
        <v>61</v>
      </c>
      <c r="B21" s="34"/>
      <c r="C21" s="670">
        <v>1080</v>
      </c>
      <c r="D21" s="191">
        <v>520</v>
      </c>
      <c r="E21" s="191">
        <v>560</v>
      </c>
      <c r="F21" s="192">
        <v>86</v>
      </c>
      <c r="G21" s="191">
        <v>441</v>
      </c>
      <c r="H21" s="191">
        <v>148</v>
      </c>
      <c r="I21" s="191">
        <v>293</v>
      </c>
    </row>
    <row r="22" spans="1:9" ht="15.95" customHeight="1">
      <c r="A22" s="53">
        <v>62</v>
      </c>
      <c r="B22" s="34"/>
      <c r="C22" s="670">
        <v>995</v>
      </c>
      <c r="D22" s="191">
        <v>496</v>
      </c>
      <c r="E22" s="191">
        <v>499</v>
      </c>
      <c r="F22" s="192">
        <v>87</v>
      </c>
      <c r="G22" s="191">
        <v>439</v>
      </c>
      <c r="H22" s="191">
        <v>144</v>
      </c>
      <c r="I22" s="191">
        <v>295</v>
      </c>
    </row>
    <row r="23" spans="1:9" ht="15.95" customHeight="1">
      <c r="A23" s="53">
        <v>63</v>
      </c>
      <c r="B23" s="34"/>
      <c r="C23" s="670">
        <v>1070</v>
      </c>
      <c r="D23" s="191">
        <v>560</v>
      </c>
      <c r="E23" s="191">
        <v>510</v>
      </c>
      <c r="F23" s="192">
        <v>88</v>
      </c>
      <c r="G23" s="191">
        <v>377</v>
      </c>
      <c r="H23" s="191">
        <v>125</v>
      </c>
      <c r="I23" s="191">
        <v>252</v>
      </c>
    </row>
    <row r="24" spans="1:9" ht="15.95" customHeight="1">
      <c r="A24" s="53">
        <v>64</v>
      </c>
      <c r="B24" s="34"/>
      <c r="C24" s="670">
        <v>1158</v>
      </c>
      <c r="D24" s="191">
        <v>565</v>
      </c>
      <c r="E24" s="191">
        <v>593</v>
      </c>
      <c r="F24" s="192">
        <v>89</v>
      </c>
      <c r="G24" s="191">
        <v>315</v>
      </c>
      <c r="H24" s="191">
        <v>99</v>
      </c>
      <c r="I24" s="191">
        <v>216</v>
      </c>
    </row>
    <row r="25" spans="1:9" ht="17.25" customHeight="1">
      <c r="A25" s="61"/>
      <c r="B25" s="186"/>
      <c r="C25" s="189"/>
      <c r="D25" s="189"/>
      <c r="E25" s="189"/>
      <c r="F25" s="190"/>
      <c r="G25" s="189"/>
      <c r="H25" s="189"/>
      <c r="I25" s="189"/>
    </row>
    <row r="26" spans="1:9" ht="15.95" customHeight="1">
      <c r="A26" s="759" t="s">
        <v>509</v>
      </c>
      <c r="B26" s="760"/>
      <c r="C26" s="189">
        <f>SUM(D26:E26)</f>
        <v>6486</v>
      </c>
      <c r="D26" s="189">
        <f>SUM(D27:D31)</f>
        <v>3301</v>
      </c>
      <c r="E26" s="189">
        <f>SUM(E27:E31)</f>
        <v>3185</v>
      </c>
      <c r="F26" s="190" t="s">
        <v>514</v>
      </c>
      <c r="G26" s="189">
        <f>SUM(H26:I26)</f>
        <v>894</v>
      </c>
      <c r="H26" s="189">
        <f>SUM(H27:H31)</f>
        <v>260</v>
      </c>
      <c r="I26" s="189">
        <f>SUM(I27:I31)</f>
        <v>634</v>
      </c>
    </row>
    <row r="27" spans="1:9" ht="15.95" customHeight="1">
      <c r="A27" s="53">
        <v>65</v>
      </c>
      <c r="B27" s="34"/>
      <c r="C27" s="670">
        <v>1177</v>
      </c>
      <c r="D27" s="191">
        <v>585</v>
      </c>
      <c r="E27" s="191">
        <v>592</v>
      </c>
      <c r="F27" s="192">
        <v>90</v>
      </c>
      <c r="G27" s="191">
        <v>249</v>
      </c>
      <c r="H27" s="191">
        <v>77</v>
      </c>
      <c r="I27" s="191">
        <v>172</v>
      </c>
    </row>
    <row r="28" spans="1:9" ht="15.95" customHeight="1">
      <c r="A28" s="53">
        <v>66</v>
      </c>
      <c r="B28" s="34"/>
      <c r="C28" s="670">
        <v>1209</v>
      </c>
      <c r="D28" s="191">
        <v>621</v>
      </c>
      <c r="E28" s="191">
        <v>588</v>
      </c>
      <c r="F28" s="192">
        <v>91</v>
      </c>
      <c r="G28" s="191">
        <v>202</v>
      </c>
      <c r="H28" s="191">
        <v>57</v>
      </c>
      <c r="I28" s="191">
        <v>145</v>
      </c>
    </row>
    <row r="29" spans="1:9" ht="15.95" customHeight="1">
      <c r="A29" s="53">
        <v>67</v>
      </c>
      <c r="B29" s="34"/>
      <c r="C29" s="670">
        <v>1371</v>
      </c>
      <c r="D29" s="191">
        <v>702</v>
      </c>
      <c r="E29" s="191">
        <v>669</v>
      </c>
      <c r="F29" s="192">
        <v>92</v>
      </c>
      <c r="G29" s="191">
        <v>173</v>
      </c>
      <c r="H29" s="191">
        <v>55</v>
      </c>
      <c r="I29" s="191">
        <v>118</v>
      </c>
    </row>
    <row r="30" spans="1:9" ht="15.95" customHeight="1">
      <c r="A30" s="53">
        <v>68</v>
      </c>
      <c r="B30" s="34"/>
      <c r="C30" s="670">
        <v>1312</v>
      </c>
      <c r="D30" s="191">
        <v>677</v>
      </c>
      <c r="E30" s="191">
        <v>635</v>
      </c>
      <c r="F30" s="192">
        <v>93</v>
      </c>
      <c r="G30" s="191">
        <v>142</v>
      </c>
      <c r="H30" s="191">
        <v>42</v>
      </c>
      <c r="I30" s="191">
        <v>100</v>
      </c>
    </row>
    <row r="31" spans="1:9" ht="15.95" customHeight="1">
      <c r="A31" s="53">
        <v>69</v>
      </c>
      <c r="B31" s="34"/>
      <c r="C31" s="670">
        <v>1417</v>
      </c>
      <c r="D31" s="191">
        <v>716</v>
      </c>
      <c r="E31" s="191">
        <v>701</v>
      </c>
      <c r="F31" s="192">
        <v>94</v>
      </c>
      <c r="G31" s="191">
        <v>128</v>
      </c>
      <c r="H31" s="191">
        <v>29</v>
      </c>
      <c r="I31" s="191">
        <v>99</v>
      </c>
    </row>
    <row r="32" spans="1:9" ht="17.25" customHeight="1">
      <c r="A32" s="61"/>
      <c r="B32" s="186"/>
      <c r="C32" s="672"/>
      <c r="D32" s="189"/>
      <c r="E32" s="189"/>
      <c r="F32" s="190"/>
      <c r="G32" s="189"/>
      <c r="H32" s="189"/>
      <c r="I32" s="189"/>
    </row>
    <row r="33" spans="1:9" ht="15.95" customHeight="1">
      <c r="A33" s="759" t="s">
        <v>516</v>
      </c>
      <c r="B33" s="760"/>
      <c r="C33" s="189">
        <f>SUM(D33:E33)</f>
        <v>6527</v>
      </c>
      <c r="D33" s="189">
        <f>SUM(D34:D38)</f>
        <v>3240</v>
      </c>
      <c r="E33" s="189">
        <f>SUM(E34:E38)</f>
        <v>3287</v>
      </c>
      <c r="F33" s="190" t="s">
        <v>518</v>
      </c>
      <c r="G33" s="189">
        <f>SUM(H33:I33)</f>
        <v>274</v>
      </c>
      <c r="H33" s="189">
        <f>SUM(H34:H38)</f>
        <v>49</v>
      </c>
      <c r="I33" s="189">
        <f>SUM(I34:I38)</f>
        <v>225</v>
      </c>
    </row>
    <row r="34" spans="1:9" ht="15.95" customHeight="1">
      <c r="A34" s="53">
        <v>70</v>
      </c>
      <c r="B34" s="34"/>
      <c r="C34" s="670">
        <v>1641</v>
      </c>
      <c r="D34" s="191">
        <v>805</v>
      </c>
      <c r="E34" s="191">
        <v>836</v>
      </c>
      <c r="F34" s="192">
        <v>95</v>
      </c>
      <c r="G34" s="191">
        <v>99</v>
      </c>
      <c r="H34" s="191">
        <v>17</v>
      </c>
      <c r="I34" s="191">
        <v>82</v>
      </c>
    </row>
    <row r="35" spans="1:9" ht="15.95" customHeight="1">
      <c r="A35" s="53">
        <v>71</v>
      </c>
      <c r="B35" s="34"/>
      <c r="C35" s="670">
        <v>1489</v>
      </c>
      <c r="D35" s="191">
        <v>757</v>
      </c>
      <c r="E35" s="191">
        <v>732</v>
      </c>
      <c r="F35" s="192">
        <v>96</v>
      </c>
      <c r="G35" s="191">
        <v>77</v>
      </c>
      <c r="H35" s="191">
        <v>17</v>
      </c>
      <c r="I35" s="191">
        <v>60</v>
      </c>
    </row>
    <row r="36" spans="1:9" ht="15.95" customHeight="1">
      <c r="A36" s="53">
        <v>72</v>
      </c>
      <c r="B36" s="34"/>
      <c r="C36" s="670">
        <v>1529</v>
      </c>
      <c r="D36" s="191">
        <v>770</v>
      </c>
      <c r="E36" s="191">
        <v>759</v>
      </c>
      <c r="F36" s="192">
        <v>97</v>
      </c>
      <c r="G36" s="191">
        <v>38</v>
      </c>
      <c r="H36" s="191">
        <v>8</v>
      </c>
      <c r="I36" s="191">
        <v>30</v>
      </c>
    </row>
    <row r="37" spans="1:9" ht="15.95" customHeight="1">
      <c r="A37" s="53">
        <v>73</v>
      </c>
      <c r="B37" s="34"/>
      <c r="C37" s="670">
        <v>1001</v>
      </c>
      <c r="D37" s="191">
        <v>487</v>
      </c>
      <c r="E37" s="191">
        <v>514</v>
      </c>
      <c r="F37" s="192">
        <v>98</v>
      </c>
      <c r="G37" s="191">
        <v>31</v>
      </c>
      <c r="H37" s="191">
        <v>2</v>
      </c>
      <c r="I37" s="191">
        <v>29</v>
      </c>
    </row>
    <row r="38" spans="1:9" ht="15.95" customHeight="1">
      <c r="A38" s="53">
        <v>74</v>
      </c>
      <c r="B38" s="34"/>
      <c r="C38" s="670">
        <v>867</v>
      </c>
      <c r="D38" s="191">
        <v>421</v>
      </c>
      <c r="E38" s="191">
        <v>446</v>
      </c>
      <c r="F38" s="192">
        <v>99</v>
      </c>
      <c r="G38" s="191">
        <v>29</v>
      </c>
      <c r="H38" s="191">
        <v>5</v>
      </c>
      <c r="I38" s="191">
        <v>24</v>
      </c>
    </row>
    <row r="39" spans="1:9" ht="17.25" customHeight="1">
      <c r="A39" s="53"/>
      <c r="B39" s="34"/>
      <c r="C39" s="193"/>
      <c r="D39" s="193"/>
      <c r="E39" s="193"/>
      <c r="F39" s="192"/>
      <c r="G39" s="193"/>
      <c r="H39" s="193"/>
      <c r="I39" s="193"/>
    </row>
    <row r="40" spans="1:9" ht="15.95" customHeight="1">
      <c r="A40" s="53"/>
      <c r="B40" s="34"/>
      <c r="C40" s="193"/>
      <c r="D40" s="193"/>
      <c r="E40" s="193"/>
      <c r="F40" s="190" t="s">
        <v>519</v>
      </c>
      <c r="G40" s="197">
        <v>30</v>
      </c>
      <c r="H40" s="197">
        <v>6</v>
      </c>
      <c r="I40" s="197">
        <v>24</v>
      </c>
    </row>
    <row r="41" spans="1:9" ht="17.100000000000001" customHeight="1">
      <c r="A41" s="58"/>
      <c r="B41" s="59"/>
      <c r="C41" s="58"/>
      <c r="D41" s="58"/>
      <c r="E41" s="58"/>
      <c r="F41" s="194"/>
      <c r="G41" s="58"/>
      <c r="H41" s="58"/>
      <c r="I41" s="58"/>
    </row>
    <row r="42" spans="1:9" ht="13.5" customHeight="1">
      <c r="A42" s="763"/>
      <c r="B42" s="764"/>
      <c r="C42" s="764"/>
      <c r="D42" s="764"/>
      <c r="E42" s="765" t="s">
        <v>188</v>
      </c>
      <c r="F42" s="766"/>
      <c r="G42" s="766"/>
      <c r="H42" s="766"/>
      <c r="I42" s="766"/>
    </row>
  </sheetData>
  <mergeCells count="11">
    <mergeCell ref="A1:I1"/>
    <mergeCell ref="A2:B2"/>
    <mergeCell ref="G2:I2"/>
    <mergeCell ref="A3:B3"/>
    <mergeCell ref="A5:B5"/>
    <mergeCell ref="A12:B12"/>
    <mergeCell ref="A19:B19"/>
    <mergeCell ref="A26:B26"/>
    <mergeCell ref="A33:B33"/>
    <mergeCell ref="A42:D42"/>
    <mergeCell ref="E42:I42"/>
  </mergeCells>
  <phoneticPr fontId="68"/>
  <pageMargins left="0.78700000000000003" right="0.28000000000000003" top="0.98399999999999999" bottom="0.72" header="0.51200000000000001" footer="0.51200000000000001"/>
  <pageSetup paperSize="9" scale="110" firstPageNumber="0" orientation="portrait" r:id="rId1"/>
  <headerFooter alignWithMargins="0">
    <oddFooter>&amp;C&amp;"ＭＳ Ｐ明朝,標準"&amp;10
&amp;9- 17 -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8"/>
  <sheetViews>
    <sheetView tabSelected="1" zoomScale="140" zoomScaleNormal="140" workbookViewId="0">
      <pane ySplit="3" topLeftCell="A4" activePane="bottomLeft" state="frozen"/>
      <selection activeCell="L40" sqref="L40"/>
      <selection pane="bottomLeft" activeCell="L40" sqref="L40"/>
    </sheetView>
  </sheetViews>
  <sheetFormatPr defaultRowHeight="13.5"/>
  <cols>
    <col min="1" max="1" width="12.25" bestFit="1" customWidth="1"/>
    <col min="2" max="4" width="10.625" style="62" customWidth="1"/>
    <col min="5" max="5" width="12.25" style="62" bestFit="1" customWidth="1"/>
    <col min="6" max="8" width="10.625" style="62" customWidth="1"/>
  </cols>
  <sheetData>
    <row r="1" spans="1:11" ht="24" customHeight="1">
      <c r="A1" s="701" t="s">
        <v>522</v>
      </c>
      <c r="B1" s="701"/>
      <c r="C1" s="701"/>
      <c r="D1" s="701"/>
      <c r="E1" s="701"/>
      <c r="F1" s="701"/>
      <c r="G1" s="701"/>
      <c r="H1" s="701"/>
    </row>
    <row r="2" spans="1:11" ht="24.75" customHeight="1">
      <c r="A2" t="s">
        <v>64</v>
      </c>
      <c r="F2" s="770" t="s">
        <v>1068</v>
      </c>
      <c r="G2" s="753"/>
      <c r="H2" s="753"/>
    </row>
    <row r="3" spans="1:11" ht="21.75" customHeight="1">
      <c r="A3" s="8" t="s">
        <v>525</v>
      </c>
      <c r="B3" s="660" t="s">
        <v>35</v>
      </c>
      <c r="C3" s="71" t="s">
        <v>31</v>
      </c>
      <c r="D3" s="68" t="s">
        <v>39</v>
      </c>
      <c r="E3" s="71" t="s">
        <v>525</v>
      </c>
      <c r="F3" s="660" t="s">
        <v>35</v>
      </c>
      <c r="G3" s="71" t="s">
        <v>31</v>
      </c>
      <c r="H3" s="68" t="s">
        <v>39</v>
      </c>
    </row>
    <row r="4" spans="1:11" ht="12.95" customHeight="1">
      <c r="A4" s="199"/>
      <c r="B4" s="662"/>
      <c r="C4" s="662"/>
      <c r="D4" s="662"/>
      <c r="E4" s="663"/>
      <c r="F4" s="662"/>
      <c r="G4" s="662"/>
      <c r="H4" s="662"/>
    </row>
    <row r="5" spans="1:11" ht="12.95" customHeight="1">
      <c r="A5" s="200" t="s">
        <v>87</v>
      </c>
      <c r="B5" s="201">
        <v>48.5</v>
      </c>
      <c r="C5" s="202">
        <v>47.2</v>
      </c>
      <c r="D5" s="202">
        <v>49.8</v>
      </c>
      <c r="E5" s="203" t="s">
        <v>78</v>
      </c>
      <c r="F5" s="201">
        <v>42.9</v>
      </c>
      <c r="G5" s="201">
        <v>42.5</v>
      </c>
      <c r="H5" s="201">
        <v>43.3</v>
      </c>
      <c r="I5" s="204"/>
      <c r="J5" s="204"/>
      <c r="K5" s="204"/>
    </row>
    <row r="6" spans="1:11" ht="12.95" customHeight="1">
      <c r="A6" s="205"/>
      <c r="B6" s="206"/>
      <c r="C6" s="206"/>
      <c r="D6" s="206"/>
      <c r="E6" s="211" t="s">
        <v>477</v>
      </c>
      <c r="F6" s="207">
        <v>48.6</v>
      </c>
      <c r="G6" s="208">
        <v>48.3</v>
      </c>
      <c r="H6" s="208">
        <v>48.9</v>
      </c>
      <c r="I6" s="209"/>
      <c r="J6" s="209"/>
      <c r="K6" s="209"/>
    </row>
    <row r="7" spans="1:11" ht="12.95" customHeight="1">
      <c r="A7" s="200" t="s">
        <v>526</v>
      </c>
      <c r="B7" s="202">
        <v>48</v>
      </c>
      <c r="C7" s="201">
        <v>46.5</v>
      </c>
      <c r="D7" s="201">
        <v>49.5</v>
      </c>
      <c r="E7" s="211" t="s">
        <v>527</v>
      </c>
      <c r="F7" s="207">
        <v>43.7</v>
      </c>
      <c r="G7" s="208">
        <v>42.4</v>
      </c>
      <c r="H7" s="208">
        <v>44.9</v>
      </c>
    </row>
    <row r="8" spans="1:11" ht="12.95" customHeight="1">
      <c r="A8" s="210" t="s">
        <v>407</v>
      </c>
      <c r="B8" s="207">
        <v>47</v>
      </c>
      <c r="C8" s="208">
        <v>45.6</v>
      </c>
      <c r="D8" s="208">
        <v>48.5</v>
      </c>
      <c r="E8" s="211" t="s">
        <v>528</v>
      </c>
      <c r="F8" s="207">
        <v>55.1</v>
      </c>
      <c r="G8" s="208">
        <v>53.6</v>
      </c>
      <c r="H8" s="208">
        <v>56.5</v>
      </c>
    </row>
    <row r="9" spans="1:11" ht="12.95" customHeight="1">
      <c r="A9" s="210" t="s">
        <v>529</v>
      </c>
      <c r="B9" s="207">
        <v>49.4</v>
      </c>
      <c r="C9" s="208">
        <v>47.6</v>
      </c>
      <c r="D9" s="208">
        <v>51.2</v>
      </c>
      <c r="E9" s="211" t="s">
        <v>531</v>
      </c>
      <c r="F9" s="207">
        <v>49.4</v>
      </c>
      <c r="G9" s="208">
        <v>48.9</v>
      </c>
      <c r="H9" s="208">
        <v>49.8</v>
      </c>
    </row>
    <row r="10" spans="1:11" ht="12.95" customHeight="1">
      <c r="A10" s="210" t="s">
        <v>532</v>
      </c>
      <c r="B10" s="207">
        <v>46</v>
      </c>
      <c r="C10" s="208">
        <v>44.9</v>
      </c>
      <c r="D10" s="208">
        <v>47.1</v>
      </c>
      <c r="E10" s="211" t="s">
        <v>490</v>
      </c>
      <c r="F10" s="207">
        <v>49.4</v>
      </c>
      <c r="G10" s="208">
        <v>49.3</v>
      </c>
      <c r="H10" s="208">
        <v>49.4</v>
      </c>
    </row>
    <row r="11" spans="1:11" ht="12.95" customHeight="1">
      <c r="A11" s="210" t="s">
        <v>281</v>
      </c>
      <c r="B11" s="207">
        <v>45</v>
      </c>
      <c r="C11" s="208">
        <v>42.5</v>
      </c>
      <c r="D11" s="208">
        <v>47.4</v>
      </c>
      <c r="E11" s="211" t="s">
        <v>534</v>
      </c>
      <c r="F11" s="207">
        <v>27.8</v>
      </c>
      <c r="G11" s="208">
        <v>27.9</v>
      </c>
      <c r="H11" s="208">
        <v>27.8</v>
      </c>
    </row>
    <row r="12" spans="1:11" ht="12.95" customHeight="1">
      <c r="A12" s="210" t="s">
        <v>536</v>
      </c>
      <c r="B12" s="207">
        <v>49.3</v>
      </c>
      <c r="C12" s="208">
        <v>48.1</v>
      </c>
      <c r="D12" s="208">
        <v>50.4</v>
      </c>
      <c r="E12" s="211" t="s">
        <v>201</v>
      </c>
      <c r="F12" s="207">
        <v>32.4</v>
      </c>
      <c r="G12" s="208">
        <v>32.200000000000003</v>
      </c>
      <c r="H12" s="208">
        <v>32.5</v>
      </c>
    </row>
    <row r="13" spans="1:11" ht="12.95" customHeight="1">
      <c r="A13" s="210" t="s">
        <v>114</v>
      </c>
      <c r="B13" s="207">
        <v>46.2</v>
      </c>
      <c r="C13" s="208">
        <v>44.2</v>
      </c>
      <c r="D13" s="208">
        <v>48.1</v>
      </c>
      <c r="E13" s="664"/>
      <c r="F13" s="206"/>
      <c r="G13" s="206"/>
      <c r="H13" s="206"/>
    </row>
    <row r="14" spans="1:11" ht="12.95" customHeight="1">
      <c r="A14" s="210" t="s">
        <v>537</v>
      </c>
      <c r="B14" s="207">
        <v>49.3</v>
      </c>
      <c r="C14" s="208">
        <v>47.8</v>
      </c>
      <c r="D14" s="208">
        <v>50.7</v>
      </c>
      <c r="E14" s="203" t="s">
        <v>469</v>
      </c>
      <c r="F14" s="201">
        <v>54.2</v>
      </c>
      <c r="G14" s="201">
        <v>52.4</v>
      </c>
      <c r="H14" s="201">
        <v>55.9</v>
      </c>
    </row>
    <row r="15" spans="1:11" ht="12.95" customHeight="1">
      <c r="A15" s="163" t="s">
        <v>538</v>
      </c>
      <c r="B15" s="207">
        <v>49.5</v>
      </c>
      <c r="C15" s="208">
        <v>47</v>
      </c>
      <c r="D15" s="208">
        <v>51.8</v>
      </c>
      <c r="E15" s="211" t="s">
        <v>362</v>
      </c>
      <c r="F15" s="207">
        <v>52.7</v>
      </c>
      <c r="G15" s="208">
        <v>51.2</v>
      </c>
      <c r="H15" s="208">
        <v>54.1</v>
      </c>
    </row>
    <row r="16" spans="1:11" ht="12.95" customHeight="1">
      <c r="A16" s="163" t="s">
        <v>48</v>
      </c>
      <c r="B16" s="207">
        <v>54.5</v>
      </c>
      <c r="C16" s="208">
        <v>52.8</v>
      </c>
      <c r="D16" s="208">
        <v>56.2</v>
      </c>
      <c r="E16" s="211" t="s">
        <v>543</v>
      </c>
      <c r="F16" s="207">
        <v>55.1</v>
      </c>
      <c r="G16" s="208">
        <v>52.8</v>
      </c>
      <c r="H16" s="208">
        <v>57.6</v>
      </c>
    </row>
    <row r="17" spans="1:8" ht="12.95" customHeight="1">
      <c r="A17" s="163" t="s">
        <v>351</v>
      </c>
      <c r="B17" s="207">
        <v>49.3</v>
      </c>
      <c r="C17" s="208">
        <v>47.8</v>
      </c>
      <c r="D17" s="208">
        <v>50.9</v>
      </c>
      <c r="E17" s="211" t="s">
        <v>544</v>
      </c>
      <c r="F17" s="207">
        <v>53.1</v>
      </c>
      <c r="G17" s="208">
        <v>52.6</v>
      </c>
      <c r="H17" s="208">
        <v>53.5</v>
      </c>
    </row>
    <row r="18" spans="1:8" ht="12.95" customHeight="1">
      <c r="A18" s="163" t="s">
        <v>546</v>
      </c>
      <c r="B18" s="207">
        <v>45.5</v>
      </c>
      <c r="C18" s="208">
        <v>45.6</v>
      </c>
      <c r="D18" s="208">
        <v>45.4</v>
      </c>
      <c r="E18" s="211" t="s">
        <v>549</v>
      </c>
      <c r="F18" s="207">
        <v>55</v>
      </c>
      <c r="G18" s="208">
        <v>52.3</v>
      </c>
      <c r="H18" s="208">
        <v>58.2</v>
      </c>
    </row>
    <row r="19" spans="1:8" ht="12.95" customHeight="1">
      <c r="A19" s="210" t="s">
        <v>553</v>
      </c>
      <c r="B19" s="207">
        <v>50.5</v>
      </c>
      <c r="C19" s="208">
        <v>48.8</v>
      </c>
      <c r="D19" s="208">
        <v>52.2</v>
      </c>
      <c r="E19" s="211" t="s">
        <v>69</v>
      </c>
      <c r="F19" s="207">
        <v>57.3</v>
      </c>
      <c r="G19" s="208">
        <v>55</v>
      </c>
      <c r="H19" s="208">
        <v>59.3</v>
      </c>
    </row>
    <row r="20" spans="1:8" ht="12.95" customHeight="1">
      <c r="A20" s="210" t="s">
        <v>393</v>
      </c>
      <c r="B20" s="207">
        <v>47</v>
      </c>
      <c r="C20" s="208">
        <v>45.5</v>
      </c>
      <c r="D20" s="208">
        <v>48.5</v>
      </c>
      <c r="E20" s="211" t="s">
        <v>482</v>
      </c>
      <c r="F20" s="207">
        <v>55.9</v>
      </c>
      <c r="G20" s="208">
        <v>54.6</v>
      </c>
      <c r="H20" s="208">
        <v>57.1</v>
      </c>
    </row>
    <row r="21" spans="1:8" ht="12.95" customHeight="1">
      <c r="A21" s="210" t="s">
        <v>405</v>
      </c>
      <c r="B21" s="207">
        <v>55.2</v>
      </c>
      <c r="C21" s="208">
        <v>54.2</v>
      </c>
      <c r="D21" s="208">
        <v>56.2</v>
      </c>
      <c r="E21" s="211" t="s">
        <v>247</v>
      </c>
      <c r="F21" s="207">
        <v>56.8</v>
      </c>
      <c r="G21" s="208">
        <v>50.9</v>
      </c>
      <c r="H21" s="208">
        <v>63.8</v>
      </c>
    </row>
    <row r="22" spans="1:8" ht="12.95" customHeight="1">
      <c r="A22" s="210" t="s">
        <v>439</v>
      </c>
      <c r="B22" s="207">
        <v>54.2</v>
      </c>
      <c r="C22" s="208">
        <v>53.2</v>
      </c>
      <c r="D22" s="208">
        <v>55.3</v>
      </c>
      <c r="E22" s="211"/>
      <c r="F22" s="212"/>
      <c r="G22" s="212"/>
      <c r="H22" s="212"/>
    </row>
    <row r="23" spans="1:8" ht="12.95" customHeight="1">
      <c r="A23" s="210" t="s">
        <v>154</v>
      </c>
      <c r="B23" s="207">
        <v>53.8</v>
      </c>
      <c r="C23" s="208">
        <v>52.7</v>
      </c>
      <c r="D23" s="208">
        <v>54.8</v>
      </c>
      <c r="E23" s="203" t="s">
        <v>554</v>
      </c>
      <c r="F23" s="201">
        <v>58.7</v>
      </c>
      <c r="G23" s="201">
        <v>56.3</v>
      </c>
      <c r="H23" s="201">
        <v>61.2</v>
      </c>
    </row>
    <row r="24" spans="1:8" ht="12.95" customHeight="1">
      <c r="A24" s="210" t="s">
        <v>556</v>
      </c>
      <c r="B24" s="207">
        <v>48.8</v>
      </c>
      <c r="C24" s="208">
        <v>48</v>
      </c>
      <c r="D24" s="208">
        <v>49.6</v>
      </c>
      <c r="E24" s="211" t="s">
        <v>557</v>
      </c>
      <c r="F24" s="207">
        <v>60.2</v>
      </c>
      <c r="G24" s="208">
        <v>57.6</v>
      </c>
      <c r="H24" s="208">
        <v>62.8</v>
      </c>
    </row>
    <row r="25" spans="1:8" ht="12.95" customHeight="1">
      <c r="A25" s="210" t="s">
        <v>16</v>
      </c>
      <c r="B25" s="207">
        <v>56.6</v>
      </c>
      <c r="C25" s="208">
        <v>53.4</v>
      </c>
      <c r="D25" s="208">
        <v>59.8</v>
      </c>
      <c r="E25" s="211" t="s">
        <v>539</v>
      </c>
      <c r="F25" s="207">
        <v>55.1</v>
      </c>
      <c r="G25" s="208">
        <v>53.8</v>
      </c>
      <c r="H25" s="208">
        <v>56.6</v>
      </c>
    </row>
    <row r="26" spans="1:8" ht="12.95" customHeight="1">
      <c r="A26" s="210" t="s">
        <v>511</v>
      </c>
      <c r="B26" s="207">
        <v>46</v>
      </c>
      <c r="C26" s="208">
        <v>45.3</v>
      </c>
      <c r="D26" s="208">
        <v>46.6</v>
      </c>
      <c r="E26" s="211" t="s">
        <v>545</v>
      </c>
      <c r="F26" s="207">
        <v>55.2</v>
      </c>
      <c r="G26" s="208">
        <v>53.7</v>
      </c>
      <c r="H26" s="208">
        <v>56.7</v>
      </c>
    </row>
    <row r="27" spans="1:8" ht="12.95" customHeight="1">
      <c r="A27" s="210" t="s">
        <v>398</v>
      </c>
      <c r="B27" s="207">
        <v>42.4</v>
      </c>
      <c r="C27" s="208">
        <v>41</v>
      </c>
      <c r="D27" s="208">
        <v>43.9</v>
      </c>
      <c r="E27" s="211" t="s">
        <v>558</v>
      </c>
      <c r="F27" s="207">
        <v>69.2</v>
      </c>
      <c r="G27" s="208">
        <v>75.8</v>
      </c>
      <c r="H27" s="208">
        <v>62.5</v>
      </c>
    </row>
    <row r="28" spans="1:8" ht="12.95" customHeight="1">
      <c r="A28" s="210" t="s">
        <v>517</v>
      </c>
      <c r="B28" s="207">
        <v>56.5</v>
      </c>
      <c r="C28" s="208">
        <v>55.3</v>
      </c>
      <c r="D28" s="208">
        <v>57.8</v>
      </c>
      <c r="E28" s="211" t="s">
        <v>559</v>
      </c>
      <c r="F28" s="207">
        <v>81.099999999999994</v>
      </c>
      <c r="G28" s="208">
        <v>79.599999999999994</v>
      </c>
      <c r="H28" s="208">
        <v>82.3</v>
      </c>
    </row>
    <row r="29" spans="1:8" ht="12.95" customHeight="1">
      <c r="A29" s="210" t="s">
        <v>561</v>
      </c>
      <c r="B29" s="207">
        <v>39.1</v>
      </c>
      <c r="C29" s="208">
        <v>39.299999999999997</v>
      </c>
      <c r="D29" s="208">
        <v>39</v>
      </c>
      <c r="E29" s="211" t="s">
        <v>523</v>
      </c>
      <c r="F29" s="207">
        <v>58.9</v>
      </c>
      <c r="G29" s="208">
        <v>56.3</v>
      </c>
      <c r="H29" s="208">
        <v>61.2</v>
      </c>
    </row>
    <row r="30" spans="1:8" ht="12.95" customHeight="1">
      <c r="A30" s="210" t="s">
        <v>562</v>
      </c>
      <c r="B30" s="212" t="s">
        <v>415</v>
      </c>
      <c r="C30" s="212" t="s">
        <v>415</v>
      </c>
      <c r="D30" s="212" t="s">
        <v>415</v>
      </c>
      <c r="E30" s="211" t="s">
        <v>565</v>
      </c>
      <c r="F30" s="207">
        <v>59.6</v>
      </c>
      <c r="G30" s="208">
        <v>58.5</v>
      </c>
      <c r="H30" s="208">
        <v>60.9</v>
      </c>
    </row>
    <row r="31" spans="1:8" ht="12.95" customHeight="1">
      <c r="A31" s="210" t="s">
        <v>568</v>
      </c>
      <c r="B31" s="207">
        <v>29.1</v>
      </c>
      <c r="C31" s="208">
        <v>28.3</v>
      </c>
      <c r="D31" s="208">
        <v>30.1</v>
      </c>
      <c r="E31" s="211" t="s">
        <v>569</v>
      </c>
      <c r="F31" s="207">
        <v>61.6</v>
      </c>
      <c r="G31" s="208">
        <v>57.5</v>
      </c>
      <c r="H31" s="208">
        <v>66.099999999999994</v>
      </c>
    </row>
    <row r="32" spans="1:8" ht="12.95" customHeight="1">
      <c r="A32" s="210" t="s">
        <v>313</v>
      </c>
      <c r="B32" s="212" t="s">
        <v>415</v>
      </c>
      <c r="C32" s="212" t="s">
        <v>415</v>
      </c>
      <c r="D32" s="212" t="s">
        <v>415</v>
      </c>
      <c r="E32" s="211"/>
      <c r="F32" s="212"/>
      <c r="G32" s="212"/>
      <c r="H32" s="212"/>
    </row>
    <row r="33" spans="1:8" ht="12.95" customHeight="1">
      <c r="A33" s="210" t="s">
        <v>493</v>
      </c>
      <c r="B33" s="212" t="s">
        <v>415</v>
      </c>
      <c r="C33" s="212" t="s">
        <v>415</v>
      </c>
      <c r="D33" s="212" t="s">
        <v>415</v>
      </c>
      <c r="E33" s="203" t="s">
        <v>171</v>
      </c>
      <c r="F33" s="201">
        <v>57.2</v>
      </c>
      <c r="G33" s="201">
        <v>56.2</v>
      </c>
      <c r="H33" s="201">
        <v>58.3</v>
      </c>
    </row>
    <row r="34" spans="1:8" ht="12.95" customHeight="1">
      <c r="A34" s="210"/>
      <c r="B34" s="206"/>
      <c r="C34" s="206"/>
      <c r="D34" s="206"/>
      <c r="E34" s="211" t="s">
        <v>571</v>
      </c>
      <c r="F34" s="207">
        <v>53.7</v>
      </c>
      <c r="G34" s="208">
        <v>53.1</v>
      </c>
      <c r="H34" s="208">
        <v>54.3</v>
      </c>
    </row>
    <row r="35" spans="1:8" ht="12.95" customHeight="1">
      <c r="A35" s="213" t="s">
        <v>572</v>
      </c>
      <c r="B35" s="201">
        <v>47.3</v>
      </c>
      <c r="C35" s="201">
        <v>45.8</v>
      </c>
      <c r="D35" s="201">
        <v>48.7</v>
      </c>
      <c r="E35" s="211" t="s">
        <v>215</v>
      </c>
      <c r="F35" s="207">
        <v>57.8</v>
      </c>
      <c r="G35" s="208">
        <v>56.2</v>
      </c>
      <c r="H35" s="208">
        <v>59.3</v>
      </c>
    </row>
    <row r="36" spans="1:8" ht="12.95" customHeight="1">
      <c r="A36" s="210" t="s">
        <v>574</v>
      </c>
      <c r="B36" s="207">
        <v>49.6</v>
      </c>
      <c r="C36" s="208">
        <v>47.5</v>
      </c>
      <c r="D36" s="208">
        <v>51.6</v>
      </c>
      <c r="E36" s="211" t="s">
        <v>575</v>
      </c>
      <c r="F36" s="207">
        <v>58.9</v>
      </c>
      <c r="G36" s="208">
        <v>56.9</v>
      </c>
      <c r="H36" s="208">
        <v>61</v>
      </c>
    </row>
    <row r="37" spans="1:8" ht="12.95" customHeight="1">
      <c r="A37" s="210" t="s">
        <v>578</v>
      </c>
      <c r="B37" s="207">
        <v>55.4</v>
      </c>
      <c r="C37" s="208">
        <v>54.1</v>
      </c>
      <c r="D37" s="208">
        <v>56.6</v>
      </c>
      <c r="E37" s="211" t="s">
        <v>580</v>
      </c>
      <c r="F37" s="207">
        <v>55.8</v>
      </c>
      <c r="G37" s="208">
        <v>54.8</v>
      </c>
      <c r="H37" s="208">
        <v>57</v>
      </c>
    </row>
    <row r="38" spans="1:8" ht="12.95" customHeight="1">
      <c r="A38" s="210" t="s">
        <v>585</v>
      </c>
      <c r="B38" s="207">
        <v>51.9</v>
      </c>
      <c r="C38" s="208">
        <v>49.8</v>
      </c>
      <c r="D38" s="208">
        <v>53.7</v>
      </c>
      <c r="E38" s="211" t="s">
        <v>392</v>
      </c>
      <c r="F38" s="207">
        <v>59.9</v>
      </c>
      <c r="G38" s="208">
        <v>59.8</v>
      </c>
      <c r="H38" s="208">
        <v>60</v>
      </c>
    </row>
    <row r="39" spans="1:8" ht="12.95" customHeight="1">
      <c r="A39" s="210" t="s">
        <v>322</v>
      </c>
      <c r="B39" s="207">
        <v>50.6</v>
      </c>
      <c r="C39" s="208">
        <v>48</v>
      </c>
      <c r="D39" s="208">
        <v>53.1</v>
      </c>
      <c r="E39" s="664"/>
      <c r="F39" s="206"/>
      <c r="G39" s="206"/>
      <c r="H39" s="206"/>
    </row>
    <row r="40" spans="1:8" ht="12.95" customHeight="1">
      <c r="A40" s="210" t="s">
        <v>587</v>
      </c>
      <c r="B40" s="207">
        <v>51.9</v>
      </c>
      <c r="C40" s="208">
        <v>52.6</v>
      </c>
      <c r="D40" s="208">
        <v>51.2</v>
      </c>
      <c r="E40" s="203" t="s">
        <v>588</v>
      </c>
      <c r="F40" s="201">
        <v>53.5</v>
      </c>
      <c r="G40" s="201">
        <v>52.2</v>
      </c>
      <c r="H40" s="201">
        <v>54.9</v>
      </c>
    </row>
    <row r="41" spans="1:8" ht="12.95" customHeight="1">
      <c r="A41" s="210" t="s">
        <v>384</v>
      </c>
      <c r="B41" s="207">
        <v>54.9</v>
      </c>
      <c r="C41" s="208">
        <v>52.6</v>
      </c>
      <c r="D41" s="208">
        <v>57.8</v>
      </c>
      <c r="E41" s="211" t="s">
        <v>46</v>
      </c>
      <c r="F41" s="207">
        <v>53.3</v>
      </c>
      <c r="G41" s="208">
        <v>51.7</v>
      </c>
      <c r="H41" s="208">
        <v>55.1</v>
      </c>
    </row>
    <row r="42" spans="1:8" ht="12.95" customHeight="1">
      <c r="A42" s="210" t="s">
        <v>593</v>
      </c>
      <c r="B42" s="207">
        <v>53.8</v>
      </c>
      <c r="C42" s="208">
        <v>52.3</v>
      </c>
      <c r="D42" s="208">
        <v>55.5</v>
      </c>
      <c r="E42" s="211" t="s">
        <v>594</v>
      </c>
      <c r="F42" s="207">
        <v>54.4</v>
      </c>
      <c r="G42" s="208">
        <v>53</v>
      </c>
      <c r="H42" s="208">
        <v>55.9</v>
      </c>
    </row>
    <row r="43" spans="1:8" ht="12.95" customHeight="1">
      <c r="A43" s="210" t="s">
        <v>98</v>
      </c>
      <c r="B43" s="207">
        <v>62.4</v>
      </c>
      <c r="C43" s="208">
        <v>56.7</v>
      </c>
      <c r="D43" s="208">
        <v>66.599999999999994</v>
      </c>
      <c r="E43" s="211" t="s">
        <v>91</v>
      </c>
      <c r="F43" s="207">
        <v>51.3</v>
      </c>
      <c r="G43" s="208">
        <v>51.7</v>
      </c>
      <c r="H43" s="208">
        <v>50.9</v>
      </c>
    </row>
    <row r="44" spans="1:8" ht="12.95" customHeight="1">
      <c r="A44" s="210" t="s">
        <v>457</v>
      </c>
      <c r="B44" s="207">
        <v>46</v>
      </c>
      <c r="C44" s="208">
        <v>44.8</v>
      </c>
      <c r="D44" s="208">
        <v>47.1</v>
      </c>
      <c r="E44" s="211" t="s">
        <v>595</v>
      </c>
      <c r="F44" s="207">
        <v>53.9</v>
      </c>
      <c r="G44" s="208">
        <v>52.4</v>
      </c>
      <c r="H44" s="208">
        <v>55.7</v>
      </c>
    </row>
    <row r="45" spans="1:8" ht="12.95" customHeight="1">
      <c r="A45" s="210" t="s">
        <v>181</v>
      </c>
      <c r="B45" s="207">
        <v>44.8</v>
      </c>
      <c r="C45" s="208">
        <v>44.3</v>
      </c>
      <c r="D45" s="208">
        <v>45.3</v>
      </c>
      <c r="E45" s="211" t="s">
        <v>381</v>
      </c>
      <c r="F45" s="207">
        <v>52.3</v>
      </c>
      <c r="G45" s="208">
        <v>51</v>
      </c>
      <c r="H45" s="208">
        <v>53.6</v>
      </c>
    </row>
    <row r="46" spans="1:8" ht="12.95" customHeight="1">
      <c r="A46" s="210" t="s">
        <v>535</v>
      </c>
      <c r="B46" s="207">
        <v>45</v>
      </c>
      <c r="C46" s="208">
        <v>44</v>
      </c>
      <c r="D46" s="208">
        <v>46</v>
      </c>
      <c r="E46" s="211" t="s">
        <v>478</v>
      </c>
      <c r="F46" s="207">
        <v>53.7</v>
      </c>
      <c r="G46" s="208">
        <v>52.7</v>
      </c>
      <c r="H46" s="208">
        <v>54.8</v>
      </c>
    </row>
    <row r="47" spans="1:8" ht="12.95" customHeight="1">
      <c r="A47" s="210"/>
      <c r="B47" s="206"/>
      <c r="C47" s="206"/>
      <c r="D47" s="206"/>
      <c r="E47" s="211" t="s">
        <v>334</v>
      </c>
      <c r="F47" s="207">
        <v>53.8</v>
      </c>
      <c r="G47" s="208">
        <v>52.5</v>
      </c>
      <c r="H47" s="208">
        <v>55.2</v>
      </c>
    </row>
    <row r="48" spans="1:8" ht="12.95" customHeight="1">
      <c r="A48" s="213" t="s">
        <v>597</v>
      </c>
      <c r="B48" s="661">
        <v>47</v>
      </c>
      <c r="C48" s="201">
        <v>45.9</v>
      </c>
      <c r="D48" s="201">
        <v>48.2</v>
      </c>
      <c r="E48" s="211" t="s">
        <v>349</v>
      </c>
      <c r="F48" s="207">
        <v>52.9</v>
      </c>
      <c r="G48" s="208">
        <v>50.4</v>
      </c>
      <c r="H48" s="208">
        <v>55.6</v>
      </c>
    </row>
    <row r="49" spans="1:8" ht="12.95" customHeight="1">
      <c r="A49" s="163" t="s">
        <v>303</v>
      </c>
      <c r="B49" s="207">
        <v>49.4</v>
      </c>
      <c r="C49" s="208">
        <v>48.1</v>
      </c>
      <c r="D49" s="208">
        <v>50.7</v>
      </c>
      <c r="E49" s="211" t="s">
        <v>583</v>
      </c>
      <c r="F49" s="207">
        <v>64.3</v>
      </c>
      <c r="G49" s="208">
        <v>62.6</v>
      </c>
      <c r="H49" s="208">
        <v>66.099999999999994</v>
      </c>
    </row>
    <row r="50" spans="1:8" ht="12.95" customHeight="1">
      <c r="A50" s="210" t="s">
        <v>65</v>
      </c>
      <c r="B50" s="207">
        <v>45.1</v>
      </c>
      <c r="C50" s="208">
        <v>44.2</v>
      </c>
      <c r="D50" s="208">
        <v>46</v>
      </c>
      <c r="E50" s="211"/>
      <c r="F50" s="212"/>
      <c r="G50" s="212"/>
      <c r="H50" s="212"/>
    </row>
    <row r="51" spans="1:8" ht="12.95" customHeight="1">
      <c r="A51" s="210" t="s">
        <v>149</v>
      </c>
      <c r="B51" s="207">
        <v>46.1</v>
      </c>
      <c r="C51" s="208">
        <v>45</v>
      </c>
      <c r="D51" s="208">
        <v>47.2</v>
      </c>
      <c r="E51" s="203" t="s">
        <v>145</v>
      </c>
      <c r="F51" s="201">
        <v>59.4</v>
      </c>
      <c r="G51" s="202">
        <v>56.8</v>
      </c>
      <c r="H51" s="201">
        <v>61.8</v>
      </c>
    </row>
    <row r="52" spans="1:8" ht="12.95" customHeight="1">
      <c r="A52" s="210" t="s">
        <v>213</v>
      </c>
      <c r="B52" s="207">
        <v>48.4</v>
      </c>
      <c r="C52" s="208">
        <v>46.9</v>
      </c>
      <c r="D52" s="208">
        <v>50</v>
      </c>
      <c r="E52" s="211" t="s">
        <v>237</v>
      </c>
      <c r="F52" s="207">
        <v>61.8</v>
      </c>
      <c r="G52" s="208">
        <v>58.6</v>
      </c>
      <c r="H52" s="208">
        <v>64.7</v>
      </c>
    </row>
    <row r="53" spans="1:8" ht="12.95" customHeight="1">
      <c r="A53" s="210" t="s">
        <v>76</v>
      </c>
      <c r="B53" s="207">
        <v>48.6</v>
      </c>
      <c r="C53" s="208">
        <v>47.3</v>
      </c>
      <c r="D53" s="208">
        <v>49.9</v>
      </c>
      <c r="E53" s="211" t="s">
        <v>598</v>
      </c>
      <c r="F53" s="207">
        <v>57.4</v>
      </c>
      <c r="G53" s="208">
        <v>55.4</v>
      </c>
      <c r="H53" s="208">
        <v>59.3</v>
      </c>
    </row>
    <row r="54" spans="1:8" ht="12.95" customHeight="1">
      <c r="A54" s="210" t="s">
        <v>56</v>
      </c>
      <c r="B54" s="207">
        <v>50.5</v>
      </c>
      <c r="C54" s="208">
        <v>49</v>
      </c>
      <c r="D54" s="208">
        <v>51.9</v>
      </c>
      <c r="E54" s="211"/>
      <c r="F54" s="212"/>
      <c r="G54" s="212"/>
      <c r="H54" s="212"/>
    </row>
    <row r="55" spans="1:8" ht="12.95" customHeight="1">
      <c r="A55" s="210" t="s">
        <v>599</v>
      </c>
      <c r="B55" s="207">
        <v>49.9</v>
      </c>
      <c r="C55" s="208">
        <v>48.7</v>
      </c>
      <c r="D55" s="208">
        <v>51.1</v>
      </c>
      <c r="E55" s="211"/>
      <c r="F55" s="214"/>
      <c r="G55" s="215"/>
      <c r="H55" s="215"/>
    </row>
    <row r="56" spans="1:8" ht="12.95" customHeight="1">
      <c r="A56" s="210" t="s">
        <v>270</v>
      </c>
      <c r="B56" s="207">
        <v>38</v>
      </c>
      <c r="C56" s="208">
        <v>36.799999999999997</v>
      </c>
      <c r="D56" s="208">
        <v>39.200000000000003</v>
      </c>
      <c r="E56" s="211"/>
      <c r="F56" s="215"/>
      <c r="G56" s="215"/>
      <c r="H56" s="215"/>
    </row>
    <row r="57" spans="1:8" ht="12.95" customHeight="1">
      <c r="A57" s="216"/>
      <c r="B57" s="217"/>
      <c r="C57" s="217"/>
      <c r="D57" s="217"/>
      <c r="E57" s="665"/>
      <c r="F57" s="666"/>
      <c r="G57" s="667"/>
      <c r="H57" s="667"/>
    </row>
    <row r="58" spans="1:8" ht="25.5" customHeight="1">
      <c r="A58" s="218"/>
      <c r="B58" s="669"/>
      <c r="C58" s="669"/>
      <c r="D58" s="668"/>
      <c r="E58" s="698" t="s">
        <v>419</v>
      </c>
      <c r="F58" s="771"/>
      <c r="G58" s="771"/>
      <c r="H58" s="771"/>
    </row>
    <row r="59" spans="1:8">
      <c r="A59" s="197"/>
      <c r="B59" s="117"/>
      <c r="C59" s="117"/>
      <c r="D59" s="117"/>
      <c r="E59" s="117"/>
      <c r="F59" s="117"/>
      <c r="G59" s="117"/>
      <c r="H59" s="117"/>
    </row>
    <row r="60" spans="1:8">
      <c r="A60" s="197"/>
      <c r="B60" s="117"/>
      <c r="C60" s="117"/>
      <c r="D60" s="117"/>
      <c r="E60" s="117"/>
      <c r="F60" s="117"/>
      <c r="G60" s="117"/>
      <c r="H60" s="117"/>
    </row>
    <row r="61" spans="1:8">
      <c r="A61" s="197"/>
      <c r="B61" s="117"/>
      <c r="C61" s="117"/>
      <c r="D61" s="117"/>
      <c r="E61" s="117"/>
      <c r="F61" s="117"/>
      <c r="G61" s="117"/>
      <c r="H61" s="117"/>
    </row>
    <row r="62" spans="1:8">
      <c r="A62" s="197"/>
      <c r="B62" s="117"/>
      <c r="C62" s="117"/>
      <c r="D62" s="117"/>
      <c r="E62" s="117"/>
      <c r="F62" s="117"/>
      <c r="G62" s="117"/>
      <c r="H62" s="117"/>
    </row>
    <row r="63" spans="1:8">
      <c r="A63" s="197"/>
      <c r="B63" s="117"/>
      <c r="C63" s="117"/>
      <c r="D63" s="117"/>
      <c r="E63" s="117"/>
      <c r="F63" s="117"/>
      <c r="G63" s="117"/>
      <c r="H63" s="117"/>
    </row>
    <row r="64" spans="1:8">
      <c r="A64" s="197"/>
      <c r="B64" s="117"/>
      <c r="C64" s="117"/>
      <c r="D64" s="117"/>
      <c r="E64" s="117"/>
      <c r="F64" s="117"/>
      <c r="G64" s="117"/>
      <c r="H64" s="117"/>
    </row>
    <row r="65" spans="1:8">
      <c r="A65" s="197"/>
      <c r="B65" s="117"/>
      <c r="C65" s="117"/>
      <c r="D65" s="117"/>
      <c r="E65" s="117"/>
      <c r="F65" s="117"/>
      <c r="G65" s="117"/>
      <c r="H65" s="117"/>
    </row>
    <row r="66" spans="1:8">
      <c r="A66" s="197"/>
      <c r="B66" s="117"/>
      <c r="C66" s="117"/>
      <c r="D66" s="117"/>
      <c r="E66" s="117"/>
      <c r="F66" s="117"/>
      <c r="G66" s="117"/>
      <c r="H66" s="117"/>
    </row>
    <row r="67" spans="1:8">
      <c r="A67" s="197"/>
      <c r="B67" s="117"/>
      <c r="C67" s="117"/>
      <c r="D67" s="117"/>
      <c r="E67" s="117"/>
      <c r="F67" s="117"/>
      <c r="G67" s="117"/>
      <c r="H67" s="117"/>
    </row>
    <row r="68" spans="1:8">
      <c r="A68" s="197"/>
      <c r="B68" s="117"/>
      <c r="C68" s="117"/>
      <c r="D68" s="117"/>
      <c r="E68" s="117"/>
      <c r="F68" s="117"/>
      <c r="G68" s="117"/>
      <c r="H68" s="117"/>
    </row>
    <row r="69" spans="1:8">
      <c r="A69" s="197"/>
      <c r="B69" s="117"/>
      <c r="C69" s="117"/>
      <c r="D69" s="117"/>
      <c r="E69" s="117"/>
      <c r="F69" s="117"/>
      <c r="G69" s="117"/>
      <c r="H69" s="117"/>
    </row>
    <row r="70" spans="1:8">
      <c r="A70" s="197"/>
      <c r="B70" s="117"/>
      <c r="C70" s="117"/>
      <c r="D70" s="117"/>
      <c r="E70" s="117"/>
      <c r="F70" s="117"/>
      <c r="G70" s="117"/>
      <c r="H70" s="117"/>
    </row>
    <row r="71" spans="1:8">
      <c r="A71" s="197"/>
      <c r="B71" s="117"/>
      <c r="C71" s="117"/>
      <c r="D71" s="117"/>
      <c r="E71" s="117"/>
      <c r="F71" s="117"/>
      <c r="G71" s="117"/>
      <c r="H71" s="117"/>
    </row>
    <row r="72" spans="1:8">
      <c r="A72" s="197"/>
      <c r="B72" s="117"/>
      <c r="C72" s="117"/>
      <c r="D72" s="117"/>
      <c r="E72" s="117"/>
      <c r="F72" s="117"/>
      <c r="G72" s="117"/>
      <c r="H72" s="117"/>
    </row>
    <row r="73" spans="1:8">
      <c r="A73" s="197"/>
      <c r="B73" s="117"/>
      <c r="C73" s="117"/>
      <c r="D73" s="117"/>
      <c r="E73" s="117"/>
      <c r="F73" s="117"/>
      <c r="G73" s="117"/>
      <c r="H73" s="117"/>
    </row>
    <row r="74" spans="1:8">
      <c r="A74" s="197"/>
      <c r="B74" s="117"/>
      <c r="C74" s="117"/>
      <c r="D74" s="117"/>
      <c r="E74" s="117"/>
      <c r="F74" s="117"/>
      <c r="G74" s="117"/>
      <c r="H74" s="117"/>
    </row>
    <row r="75" spans="1:8">
      <c r="A75" s="197"/>
      <c r="B75" s="117"/>
      <c r="C75" s="117"/>
      <c r="D75" s="117"/>
      <c r="E75" s="117"/>
      <c r="F75" s="117"/>
      <c r="G75" s="117"/>
      <c r="H75" s="117"/>
    </row>
    <row r="76" spans="1:8">
      <c r="A76" s="197"/>
      <c r="B76" s="117"/>
      <c r="C76" s="117"/>
      <c r="D76" s="117"/>
      <c r="E76" s="117"/>
      <c r="F76" s="117"/>
      <c r="G76" s="117"/>
      <c r="H76" s="117"/>
    </row>
    <row r="77" spans="1:8">
      <c r="A77" s="197"/>
      <c r="B77" s="117"/>
      <c r="C77" s="117"/>
      <c r="D77" s="117"/>
      <c r="E77" s="117"/>
      <c r="F77" s="117"/>
      <c r="G77" s="117"/>
      <c r="H77" s="117"/>
    </row>
    <row r="78" spans="1:8">
      <c r="A78" s="197"/>
      <c r="B78" s="117"/>
      <c r="C78" s="117"/>
      <c r="D78" s="117"/>
      <c r="E78" s="117"/>
      <c r="F78" s="117"/>
      <c r="G78" s="117"/>
      <c r="H78" s="117"/>
    </row>
    <row r="79" spans="1:8">
      <c r="A79" s="197"/>
      <c r="B79" s="117"/>
      <c r="C79" s="117"/>
      <c r="D79" s="117"/>
      <c r="E79" s="117"/>
      <c r="F79" s="117"/>
      <c r="G79" s="117"/>
      <c r="H79" s="117"/>
    </row>
    <row r="80" spans="1:8">
      <c r="A80" s="197"/>
      <c r="B80" s="117"/>
      <c r="C80" s="117"/>
      <c r="D80" s="117"/>
      <c r="E80" s="117"/>
      <c r="F80" s="117"/>
      <c r="G80" s="117"/>
      <c r="H80" s="117"/>
    </row>
    <row r="81" spans="1:8">
      <c r="A81" s="197"/>
      <c r="B81" s="117"/>
      <c r="C81" s="117"/>
      <c r="D81" s="117"/>
      <c r="E81" s="117"/>
      <c r="F81" s="117"/>
      <c r="G81" s="117"/>
      <c r="H81" s="117"/>
    </row>
    <row r="82" spans="1:8">
      <c r="A82" s="197"/>
      <c r="B82" s="117"/>
      <c r="C82" s="117"/>
      <c r="D82" s="117"/>
      <c r="E82" s="117"/>
      <c r="F82" s="117"/>
      <c r="G82" s="117"/>
      <c r="H82" s="117"/>
    </row>
    <row r="83" spans="1:8">
      <c r="A83" s="197"/>
      <c r="B83" s="117"/>
      <c r="C83" s="117"/>
      <c r="D83" s="117"/>
      <c r="E83" s="117"/>
      <c r="F83" s="117"/>
      <c r="G83" s="117"/>
      <c r="H83" s="117"/>
    </row>
    <row r="84" spans="1:8">
      <c r="A84" s="197"/>
      <c r="B84" s="117"/>
      <c r="C84" s="117"/>
      <c r="D84" s="117"/>
      <c r="E84" s="117"/>
      <c r="F84" s="117"/>
      <c r="G84" s="117"/>
      <c r="H84" s="117"/>
    </row>
    <row r="85" spans="1:8">
      <c r="A85" s="197"/>
      <c r="B85" s="117"/>
      <c r="C85" s="117"/>
      <c r="D85" s="117"/>
      <c r="E85" s="117"/>
      <c r="F85" s="117"/>
      <c r="G85" s="117"/>
      <c r="H85" s="117"/>
    </row>
    <row r="86" spans="1:8">
      <c r="A86" s="197"/>
      <c r="B86" s="117"/>
      <c r="C86" s="117"/>
      <c r="D86" s="117"/>
      <c r="E86" s="117"/>
      <c r="F86" s="117"/>
      <c r="G86" s="117"/>
      <c r="H86" s="117"/>
    </row>
    <row r="87" spans="1:8">
      <c r="A87" s="197"/>
      <c r="B87" s="117"/>
      <c r="C87" s="117"/>
      <c r="D87" s="117"/>
      <c r="E87" s="117"/>
      <c r="F87" s="117"/>
      <c r="G87" s="117"/>
      <c r="H87" s="117"/>
    </row>
    <row r="88" spans="1:8">
      <c r="A88" s="197"/>
      <c r="B88" s="117"/>
      <c r="C88" s="117"/>
      <c r="D88" s="117"/>
      <c r="E88" s="117"/>
      <c r="F88" s="117"/>
      <c r="G88" s="117"/>
      <c r="H88" s="117"/>
    </row>
    <row r="89" spans="1:8">
      <c r="A89" s="197"/>
      <c r="B89" s="117"/>
      <c r="C89" s="117"/>
      <c r="D89" s="117"/>
      <c r="E89" s="117"/>
      <c r="F89" s="117"/>
      <c r="G89" s="117"/>
      <c r="H89" s="117"/>
    </row>
    <row r="90" spans="1:8">
      <c r="A90" s="197"/>
      <c r="B90" s="117"/>
      <c r="C90" s="117"/>
      <c r="D90" s="117"/>
      <c r="E90" s="117"/>
      <c r="F90" s="117"/>
      <c r="G90" s="117"/>
      <c r="H90" s="117"/>
    </row>
    <row r="91" spans="1:8">
      <c r="A91" s="197"/>
      <c r="B91" s="117"/>
      <c r="C91" s="117"/>
      <c r="D91" s="117"/>
      <c r="E91" s="117"/>
      <c r="F91" s="117"/>
      <c r="G91" s="117"/>
      <c r="H91" s="117"/>
    </row>
    <row r="92" spans="1:8">
      <c r="A92" s="197"/>
      <c r="B92" s="117"/>
      <c r="C92" s="117"/>
      <c r="D92" s="117"/>
      <c r="E92" s="117"/>
      <c r="F92" s="117"/>
      <c r="G92" s="117"/>
      <c r="H92" s="117"/>
    </row>
    <row r="93" spans="1:8">
      <c r="A93" s="197"/>
      <c r="B93" s="117"/>
      <c r="C93" s="117"/>
      <c r="D93" s="117"/>
      <c r="E93" s="117"/>
      <c r="F93" s="117"/>
      <c r="G93" s="117"/>
      <c r="H93" s="117"/>
    </row>
    <row r="94" spans="1:8">
      <c r="A94" s="197"/>
      <c r="B94" s="117"/>
      <c r="C94" s="117"/>
      <c r="D94" s="117"/>
      <c r="E94" s="117"/>
      <c r="F94" s="117"/>
      <c r="G94" s="117"/>
      <c r="H94" s="117"/>
    </row>
    <row r="95" spans="1:8">
      <c r="A95" s="197"/>
      <c r="B95" s="117"/>
      <c r="C95" s="117"/>
      <c r="D95" s="117"/>
      <c r="E95" s="117"/>
      <c r="F95" s="117"/>
      <c r="G95" s="117"/>
      <c r="H95" s="117"/>
    </row>
    <row r="96" spans="1:8">
      <c r="A96" s="197"/>
      <c r="B96" s="117"/>
      <c r="C96" s="117"/>
      <c r="D96" s="117"/>
      <c r="E96" s="117"/>
      <c r="F96" s="117"/>
      <c r="G96" s="117"/>
      <c r="H96" s="117"/>
    </row>
    <row r="97" spans="1:8">
      <c r="A97" s="197"/>
      <c r="B97" s="117"/>
      <c r="C97" s="117"/>
      <c r="D97" s="117"/>
      <c r="E97" s="117"/>
      <c r="F97" s="117"/>
      <c r="G97" s="117"/>
      <c r="H97" s="117"/>
    </row>
    <row r="98" spans="1:8">
      <c r="A98" s="197"/>
      <c r="B98" s="117"/>
      <c r="C98" s="117"/>
      <c r="D98" s="117"/>
      <c r="E98" s="117"/>
      <c r="F98" s="117"/>
      <c r="G98" s="117"/>
      <c r="H98" s="117"/>
    </row>
    <row r="99" spans="1:8">
      <c r="A99" s="197"/>
      <c r="B99" s="117"/>
      <c r="C99" s="117"/>
      <c r="D99" s="117"/>
      <c r="E99" s="117"/>
      <c r="F99" s="117"/>
      <c r="G99" s="117"/>
      <c r="H99" s="117"/>
    </row>
    <row r="100" spans="1:8">
      <c r="A100" s="197"/>
      <c r="B100" s="117"/>
      <c r="C100" s="117"/>
      <c r="D100" s="117"/>
      <c r="E100" s="117"/>
      <c r="F100" s="117"/>
      <c r="G100" s="117"/>
      <c r="H100" s="117"/>
    </row>
    <row r="101" spans="1:8">
      <c r="A101" s="197"/>
      <c r="B101" s="117"/>
      <c r="C101" s="117"/>
      <c r="D101" s="117"/>
      <c r="E101" s="117"/>
      <c r="F101" s="117"/>
      <c r="G101" s="117"/>
      <c r="H101" s="117"/>
    </row>
    <row r="102" spans="1:8">
      <c r="A102" s="197"/>
      <c r="B102" s="117"/>
      <c r="C102" s="117"/>
      <c r="D102" s="117"/>
      <c r="E102" s="117"/>
      <c r="F102" s="117"/>
      <c r="G102" s="117"/>
      <c r="H102" s="117"/>
    </row>
    <row r="103" spans="1:8">
      <c r="A103" s="197"/>
      <c r="B103" s="117"/>
      <c r="C103" s="117"/>
      <c r="D103" s="117"/>
      <c r="E103" s="117"/>
      <c r="F103" s="117"/>
      <c r="G103" s="117"/>
      <c r="H103" s="117"/>
    </row>
    <row r="104" spans="1:8">
      <c r="A104" s="197"/>
      <c r="B104" s="117"/>
      <c r="C104" s="117"/>
      <c r="D104" s="117"/>
      <c r="E104" s="117"/>
      <c r="F104" s="117"/>
      <c r="G104" s="117"/>
      <c r="H104" s="117"/>
    </row>
    <row r="105" spans="1:8">
      <c r="A105" s="197"/>
      <c r="B105" s="117"/>
      <c r="C105" s="117"/>
      <c r="D105" s="117"/>
      <c r="E105" s="117"/>
      <c r="F105" s="117"/>
      <c r="G105" s="117"/>
      <c r="H105" s="117"/>
    </row>
    <row r="106" spans="1:8">
      <c r="A106" s="197"/>
      <c r="B106" s="117"/>
      <c r="C106" s="117"/>
      <c r="D106" s="117"/>
      <c r="E106" s="117"/>
      <c r="F106" s="117"/>
      <c r="G106" s="117"/>
      <c r="H106" s="117"/>
    </row>
    <row r="107" spans="1:8">
      <c r="A107" s="197"/>
      <c r="B107" s="117"/>
      <c r="C107" s="117"/>
      <c r="D107" s="117"/>
      <c r="E107" s="117"/>
      <c r="F107" s="117"/>
      <c r="G107" s="117"/>
      <c r="H107" s="117"/>
    </row>
    <row r="108" spans="1:8">
      <c r="A108" s="197"/>
      <c r="B108" s="117"/>
      <c r="C108" s="117"/>
      <c r="D108" s="117"/>
      <c r="E108" s="117"/>
      <c r="F108" s="117"/>
      <c r="G108" s="117"/>
      <c r="H108" s="117"/>
    </row>
    <row r="109" spans="1:8">
      <c r="A109" s="197"/>
      <c r="B109" s="117"/>
      <c r="C109" s="117"/>
      <c r="D109" s="117"/>
      <c r="E109" s="117"/>
      <c r="F109" s="117"/>
      <c r="G109" s="117"/>
      <c r="H109" s="117"/>
    </row>
    <row r="110" spans="1:8">
      <c r="A110" s="197"/>
      <c r="B110" s="117"/>
      <c r="C110" s="117"/>
      <c r="D110" s="117"/>
      <c r="E110" s="117"/>
      <c r="F110" s="117"/>
      <c r="G110" s="117"/>
      <c r="H110" s="117"/>
    </row>
    <row r="111" spans="1:8">
      <c r="A111" s="197"/>
      <c r="B111" s="117"/>
      <c r="C111" s="117"/>
      <c r="D111" s="117"/>
      <c r="E111" s="117"/>
      <c r="F111" s="117"/>
      <c r="G111" s="117"/>
      <c r="H111" s="117"/>
    </row>
    <row r="112" spans="1:8">
      <c r="A112" s="197"/>
      <c r="B112" s="117"/>
      <c r="C112" s="117"/>
      <c r="D112" s="117"/>
      <c r="E112" s="117"/>
      <c r="F112" s="117"/>
      <c r="G112" s="117"/>
      <c r="H112" s="117"/>
    </row>
    <row r="113" spans="1:8">
      <c r="A113" s="197"/>
      <c r="B113" s="117"/>
      <c r="C113" s="117"/>
      <c r="D113" s="117"/>
      <c r="E113" s="117"/>
      <c r="F113" s="117"/>
      <c r="G113" s="117"/>
      <c r="H113" s="117"/>
    </row>
    <row r="114" spans="1:8">
      <c r="A114" s="197"/>
      <c r="B114" s="117"/>
      <c r="C114" s="117"/>
      <c r="D114" s="117"/>
      <c r="E114" s="117"/>
      <c r="F114" s="117"/>
      <c r="G114" s="117"/>
      <c r="H114" s="117"/>
    </row>
    <row r="115" spans="1:8">
      <c r="A115" s="197"/>
      <c r="B115" s="117"/>
      <c r="C115" s="117"/>
      <c r="D115" s="117"/>
      <c r="E115" s="117"/>
      <c r="F115" s="117"/>
      <c r="G115" s="117"/>
      <c r="H115" s="117"/>
    </row>
    <row r="116" spans="1:8">
      <c r="A116" s="197"/>
      <c r="B116" s="117"/>
      <c r="C116" s="117"/>
      <c r="D116" s="117"/>
      <c r="E116" s="117"/>
      <c r="F116" s="117"/>
      <c r="G116" s="117"/>
      <c r="H116" s="117"/>
    </row>
    <row r="117" spans="1:8">
      <c r="A117" s="197"/>
      <c r="B117" s="117"/>
      <c r="C117" s="117"/>
      <c r="D117" s="117"/>
      <c r="E117" s="117"/>
      <c r="F117" s="117"/>
      <c r="G117" s="117"/>
      <c r="H117" s="117"/>
    </row>
    <row r="118" spans="1:8">
      <c r="A118" s="197"/>
      <c r="B118" s="117"/>
      <c r="C118" s="117"/>
      <c r="D118" s="117"/>
      <c r="E118" s="117"/>
      <c r="F118" s="117"/>
      <c r="G118" s="117"/>
      <c r="H118" s="117"/>
    </row>
  </sheetData>
  <mergeCells count="3">
    <mergeCell ref="A1:H1"/>
    <mergeCell ref="F2:H2"/>
    <mergeCell ref="E58:H58"/>
  </mergeCells>
  <phoneticPr fontId="68"/>
  <pageMargins left="0.78700000000000003" right="0.47" top="0.98399999999999999" bottom="0.8" header="0.51200000000000001" footer="0.51200000000000001"/>
  <pageSetup paperSize="9" scale="99" firstPageNumber="0" orientation="portrait" r:id="rId1"/>
  <headerFooter alignWithMargins="0">
    <oddFooter>&amp;C&amp;"ＭＳ Ｐ明朝,標準"&amp;9
&amp;10- 18 -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abSelected="1" zoomScaleNormal="100" workbookViewId="0">
      <selection activeCell="L40" sqref="L40"/>
    </sheetView>
  </sheetViews>
  <sheetFormatPr defaultRowHeight="13.5"/>
  <cols>
    <col min="1" max="1" width="4.25" customWidth="1"/>
    <col min="2" max="2" width="4.75" customWidth="1"/>
    <col min="3" max="3" width="3.375" customWidth="1"/>
    <col min="4" max="4" width="3.75" customWidth="1"/>
    <col min="5" max="5" width="5.25" customWidth="1"/>
    <col min="6" max="6" width="3.75" customWidth="1"/>
    <col min="7" max="7" width="5.25" customWidth="1"/>
  </cols>
  <sheetData>
    <row r="1" spans="1:13" ht="33" customHeight="1">
      <c r="A1" s="780" t="s">
        <v>563</v>
      </c>
      <c r="B1" s="780"/>
      <c r="C1" s="780"/>
      <c r="D1" s="780"/>
      <c r="E1" s="780"/>
      <c r="F1" s="780"/>
      <c r="G1" s="780"/>
      <c r="H1" s="780"/>
      <c r="I1" s="780"/>
      <c r="J1" s="780"/>
      <c r="K1" s="780"/>
      <c r="L1" s="780"/>
      <c r="M1" s="780"/>
    </row>
    <row r="2" spans="1:13" ht="18" customHeight="1">
      <c r="A2" s="219"/>
      <c r="B2" s="219"/>
      <c r="C2" s="219"/>
      <c r="D2" s="219"/>
      <c r="E2" s="219"/>
      <c r="F2" s="219"/>
      <c r="G2" s="219"/>
      <c r="H2" s="219"/>
      <c r="I2" s="219"/>
      <c r="J2" s="219"/>
      <c r="K2" s="769" t="s">
        <v>600</v>
      </c>
      <c r="L2" s="769"/>
      <c r="M2" s="769"/>
    </row>
    <row r="3" spans="1:13" ht="18" customHeight="1">
      <c r="A3" s="678" t="s">
        <v>118</v>
      </c>
      <c r="B3" s="678"/>
      <c r="C3" s="675"/>
      <c r="D3" s="785" t="s">
        <v>14</v>
      </c>
      <c r="E3" s="681"/>
      <c r="F3" s="681"/>
      <c r="G3" s="682"/>
      <c r="H3" s="675" t="s">
        <v>119</v>
      </c>
      <c r="I3" s="675"/>
      <c r="J3" s="675"/>
      <c r="K3" s="675" t="s">
        <v>258</v>
      </c>
      <c r="L3" s="685" t="s">
        <v>602</v>
      </c>
      <c r="M3" s="785"/>
    </row>
    <row r="4" spans="1:13" ht="18" customHeight="1">
      <c r="A4" s="678"/>
      <c r="B4" s="678"/>
      <c r="C4" s="675"/>
      <c r="D4" s="786"/>
      <c r="E4" s="683"/>
      <c r="F4" s="683"/>
      <c r="G4" s="684"/>
      <c r="H4" s="2" t="s">
        <v>491</v>
      </c>
      <c r="I4" s="2" t="s">
        <v>31</v>
      </c>
      <c r="J4" s="2" t="s">
        <v>39</v>
      </c>
      <c r="K4" s="675"/>
      <c r="L4" s="686" t="s">
        <v>603</v>
      </c>
      <c r="M4" s="786"/>
    </row>
    <row r="5" spans="1:13" ht="18" customHeight="1">
      <c r="A5" s="197"/>
      <c r="B5" s="197"/>
      <c r="C5" s="220"/>
      <c r="D5" s="221"/>
      <c r="E5" s="221"/>
      <c r="F5" s="221"/>
      <c r="G5" s="222" t="s">
        <v>24</v>
      </c>
      <c r="H5" s="222" t="s">
        <v>604</v>
      </c>
      <c r="I5" s="222" t="s">
        <v>120</v>
      </c>
      <c r="J5" s="222" t="s">
        <v>120</v>
      </c>
      <c r="K5" s="223" t="s">
        <v>607</v>
      </c>
      <c r="L5" s="222"/>
      <c r="M5" s="222" t="s">
        <v>120</v>
      </c>
    </row>
    <row r="6" spans="1:13" ht="18" customHeight="1">
      <c r="A6" s="197" t="s">
        <v>608</v>
      </c>
      <c r="B6" s="197">
        <v>35</v>
      </c>
      <c r="C6" s="224" t="s">
        <v>8</v>
      </c>
      <c r="D6" s="781">
        <v>9119</v>
      </c>
      <c r="E6" s="782"/>
      <c r="F6" s="782"/>
      <c r="G6" s="225"/>
      <c r="H6" s="226">
        <v>44153</v>
      </c>
      <c r="I6" s="226">
        <v>21596</v>
      </c>
      <c r="J6" s="226">
        <v>22557</v>
      </c>
      <c r="K6" s="226">
        <v>329</v>
      </c>
      <c r="L6" s="783">
        <v>4.8</v>
      </c>
      <c r="M6" s="783"/>
    </row>
    <row r="7" spans="1:13" ht="18" customHeight="1">
      <c r="A7" s="197"/>
      <c r="B7" s="197">
        <v>40</v>
      </c>
      <c r="C7" s="224"/>
      <c r="D7" s="781">
        <v>10730</v>
      </c>
      <c r="E7" s="782"/>
      <c r="F7" s="782"/>
      <c r="G7" s="225"/>
      <c r="H7" s="226">
        <v>47825</v>
      </c>
      <c r="I7" s="226">
        <v>23410</v>
      </c>
      <c r="J7" s="226">
        <v>24415</v>
      </c>
      <c r="K7" s="226">
        <v>357</v>
      </c>
      <c r="L7" s="783">
        <v>4.5</v>
      </c>
      <c r="M7" s="783"/>
    </row>
    <row r="8" spans="1:13" ht="18" customHeight="1">
      <c r="A8" s="197"/>
      <c r="B8" s="197">
        <v>45</v>
      </c>
      <c r="C8" s="224"/>
      <c r="D8" s="781">
        <v>12717</v>
      </c>
      <c r="E8" s="782"/>
      <c r="F8" s="782"/>
      <c r="G8" s="225"/>
      <c r="H8" s="226">
        <v>52066</v>
      </c>
      <c r="I8" s="226">
        <v>25723</v>
      </c>
      <c r="J8" s="226">
        <v>26343</v>
      </c>
      <c r="K8" s="226">
        <v>388</v>
      </c>
      <c r="L8" s="783">
        <v>4.0999999999999996</v>
      </c>
      <c r="M8" s="783"/>
    </row>
    <row r="9" spans="1:13" ht="18" customHeight="1">
      <c r="A9" s="197"/>
      <c r="B9" s="197">
        <v>50</v>
      </c>
      <c r="C9" s="224"/>
      <c r="D9" s="781">
        <v>14372</v>
      </c>
      <c r="E9" s="782"/>
      <c r="F9" s="782"/>
      <c r="G9" s="225"/>
      <c r="H9" s="226">
        <v>55926</v>
      </c>
      <c r="I9" s="226">
        <v>27798</v>
      </c>
      <c r="J9" s="226">
        <v>28128</v>
      </c>
      <c r="K9" s="226">
        <v>417</v>
      </c>
      <c r="L9" s="783">
        <v>3.9</v>
      </c>
      <c r="M9" s="783"/>
    </row>
    <row r="10" spans="1:13" ht="18" customHeight="1">
      <c r="A10" s="197"/>
      <c r="B10" s="197">
        <v>55</v>
      </c>
      <c r="C10" s="224"/>
      <c r="D10" s="781">
        <v>16673</v>
      </c>
      <c r="E10" s="782"/>
      <c r="F10" s="782"/>
      <c r="G10" s="225"/>
      <c r="H10" s="226">
        <v>61179</v>
      </c>
      <c r="I10" s="226">
        <v>30482</v>
      </c>
      <c r="J10" s="226">
        <v>30697</v>
      </c>
      <c r="K10" s="226">
        <v>456</v>
      </c>
      <c r="L10" s="783">
        <v>3.7</v>
      </c>
      <c r="M10" s="783"/>
    </row>
    <row r="11" spans="1:13" ht="18" customHeight="1">
      <c r="A11" s="197"/>
      <c r="B11" s="197">
        <v>60</v>
      </c>
      <c r="C11" s="224"/>
      <c r="D11" s="781">
        <v>18430</v>
      </c>
      <c r="E11" s="782"/>
      <c r="F11" s="782"/>
      <c r="G11" s="225"/>
      <c r="H11" s="226">
        <v>66550</v>
      </c>
      <c r="I11" s="226">
        <v>33123</v>
      </c>
      <c r="J11" s="226">
        <v>33427</v>
      </c>
      <c r="K11" s="226">
        <v>496</v>
      </c>
      <c r="L11" s="783">
        <v>3.6</v>
      </c>
      <c r="M11" s="783"/>
    </row>
    <row r="12" spans="1:13" ht="18" customHeight="1">
      <c r="A12" s="197" t="s">
        <v>85</v>
      </c>
      <c r="B12" s="197">
        <v>2</v>
      </c>
      <c r="C12" s="224"/>
      <c r="D12" s="781">
        <v>21558</v>
      </c>
      <c r="E12" s="782"/>
      <c r="F12" s="782"/>
      <c r="G12" s="225"/>
      <c r="H12" s="226">
        <v>73214</v>
      </c>
      <c r="I12" s="226">
        <v>36518</v>
      </c>
      <c r="J12" s="226">
        <v>36696</v>
      </c>
      <c r="K12" s="226">
        <v>544</v>
      </c>
      <c r="L12" s="783">
        <v>3.4</v>
      </c>
      <c r="M12" s="783"/>
    </row>
    <row r="13" spans="1:13" ht="18" customHeight="1">
      <c r="B13" s="197">
        <v>7</v>
      </c>
      <c r="C13" s="224"/>
      <c r="D13" s="781">
        <v>25520</v>
      </c>
      <c r="E13" s="782"/>
      <c r="F13" s="782"/>
      <c r="G13" s="225"/>
      <c r="H13" s="226">
        <v>80535</v>
      </c>
      <c r="I13" s="226">
        <v>40262</v>
      </c>
      <c r="J13" s="226">
        <v>40273</v>
      </c>
      <c r="K13" s="226">
        <v>598</v>
      </c>
      <c r="L13" s="783">
        <v>3.1</v>
      </c>
      <c r="M13" s="783"/>
    </row>
    <row r="14" spans="1:13" ht="18" customHeight="1">
      <c r="A14" s="197"/>
      <c r="B14" s="197">
        <v>12</v>
      </c>
      <c r="C14" s="224"/>
      <c r="D14" s="781">
        <v>27757</v>
      </c>
      <c r="E14" s="782"/>
      <c r="F14" s="782"/>
      <c r="G14" s="225"/>
      <c r="H14" s="226">
        <v>83210</v>
      </c>
      <c r="I14" s="226">
        <v>41509</v>
      </c>
      <c r="J14" s="226">
        <v>41701</v>
      </c>
      <c r="K14" s="226">
        <v>618</v>
      </c>
      <c r="L14" s="783">
        <v>3</v>
      </c>
      <c r="M14" s="783"/>
    </row>
    <row r="15" spans="1:13" ht="18" customHeight="1">
      <c r="A15" s="197"/>
      <c r="B15" s="197">
        <v>17</v>
      </c>
      <c r="C15" s="224"/>
      <c r="D15" s="781">
        <v>29790</v>
      </c>
      <c r="E15" s="782"/>
      <c r="F15" s="782"/>
      <c r="G15" s="225"/>
      <c r="H15" s="226">
        <v>84860</v>
      </c>
      <c r="I15" s="226">
        <v>42273</v>
      </c>
      <c r="J15" s="226">
        <v>42587</v>
      </c>
      <c r="K15" s="226">
        <v>439</v>
      </c>
      <c r="L15" s="783">
        <v>2.8</v>
      </c>
      <c r="M15" s="783"/>
    </row>
    <row r="16" spans="1:13" ht="18" customHeight="1">
      <c r="A16" s="197"/>
      <c r="B16" s="197">
        <v>22</v>
      </c>
      <c r="C16" s="224"/>
      <c r="D16" s="781">
        <v>30905</v>
      </c>
      <c r="E16" s="782"/>
      <c r="F16" s="782"/>
      <c r="G16" s="225"/>
      <c r="H16" s="226">
        <v>83549</v>
      </c>
      <c r="I16" s="226">
        <v>41622</v>
      </c>
      <c r="J16" s="226">
        <v>41927</v>
      </c>
      <c r="K16" s="226">
        <v>433</v>
      </c>
      <c r="L16" s="783">
        <v>2.7</v>
      </c>
      <c r="M16" s="783"/>
    </row>
    <row r="17" spans="1:14" ht="18" customHeight="1">
      <c r="A17" s="197"/>
      <c r="B17" s="197">
        <v>27</v>
      </c>
      <c r="C17" s="224"/>
      <c r="D17" s="781">
        <v>31749</v>
      </c>
      <c r="E17" s="782"/>
      <c r="F17" s="782"/>
      <c r="H17" s="226">
        <v>80715</v>
      </c>
      <c r="I17" s="226">
        <v>40564</v>
      </c>
      <c r="J17" s="226">
        <v>40151</v>
      </c>
      <c r="K17" s="226">
        <v>418</v>
      </c>
      <c r="L17" s="784">
        <v>2.5</v>
      </c>
      <c r="M17" s="784"/>
    </row>
    <row r="18" spans="1:14">
      <c r="A18" s="227"/>
      <c r="B18" s="227"/>
      <c r="C18" s="228"/>
      <c r="D18" s="227"/>
      <c r="E18" s="227"/>
      <c r="F18" s="227"/>
      <c r="G18" s="229"/>
      <c r="H18" s="229"/>
      <c r="I18" s="229"/>
      <c r="J18" s="229"/>
      <c r="K18" s="229"/>
      <c r="L18" s="229"/>
      <c r="M18" s="229"/>
    </row>
    <row r="19" spans="1:14" ht="15" customHeight="1">
      <c r="A19" s="778" t="s">
        <v>515</v>
      </c>
      <c r="B19" s="763"/>
      <c r="C19" s="763"/>
      <c r="D19" s="763"/>
      <c r="E19" s="763"/>
      <c r="F19" s="763"/>
      <c r="G19" s="763"/>
      <c r="H19" s="763"/>
      <c r="I19" s="763"/>
      <c r="J19" s="763"/>
      <c r="K19" s="219"/>
      <c r="L19" s="765" t="s">
        <v>497</v>
      </c>
      <c r="M19" s="765"/>
    </row>
    <row r="20" spans="1:14" ht="12.75" customHeight="1">
      <c r="A20" s="779"/>
      <c r="B20" s="779"/>
      <c r="C20" s="779"/>
      <c r="D20" s="779"/>
      <c r="E20" s="779"/>
      <c r="F20" s="779"/>
      <c r="G20" s="779"/>
      <c r="H20" s="779"/>
      <c r="I20" s="779"/>
      <c r="J20" s="779"/>
      <c r="K20" s="219"/>
      <c r="L20" s="219"/>
      <c r="M20" s="219"/>
    </row>
    <row r="21" spans="1:14" ht="30.75" customHeight="1">
      <c r="A21" s="219"/>
      <c r="B21" s="219"/>
      <c r="C21" s="219"/>
      <c r="D21" s="219"/>
      <c r="E21" s="219"/>
      <c r="F21" s="219"/>
      <c r="G21" s="219"/>
      <c r="H21" s="219"/>
      <c r="I21" s="219"/>
      <c r="J21" s="219"/>
      <c r="K21" s="219"/>
      <c r="L21" s="219"/>
      <c r="M21" s="219"/>
    </row>
    <row r="22" spans="1:14" ht="33" customHeight="1">
      <c r="A22" s="780" t="s">
        <v>425</v>
      </c>
      <c r="B22" s="780"/>
      <c r="C22" s="780"/>
      <c r="D22" s="780"/>
      <c r="E22" s="780"/>
      <c r="F22" s="780"/>
      <c r="G22" s="780"/>
      <c r="H22" s="780"/>
      <c r="I22" s="780"/>
      <c r="J22" s="780"/>
      <c r="K22" s="780"/>
      <c r="L22" s="780"/>
      <c r="M22" s="780"/>
    </row>
    <row r="23" spans="1:14" ht="18" customHeight="1">
      <c r="A23" s="219"/>
      <c r="B23" s="219"/>
      <c r="C23" s="219"/>
      <c r="D23" s="219"/>
      <c r="E23" s="219"/>
      <c r="F23" s="219"/>
      <c r="G23" s="219"/>
      <c r="H23" s="219"/>
      <c r="I23" s="219"/>
      <c r="J23" s="219"/>
      <c r="K23" s="769" t="s">
        <v>312</v>
      </c>
      <c r="L23" s="769"/>
      <c r="M23" s="769"/>
    </row>
    <row r="24" spans="1:14" s="15" customFormat="1" ht="36" customHeight="1">
      <c r="A24" s="678" t="s">
        <v>609</v>
      </c>
      <c r="B24" s="678"/>
      <c r="C24" s="675"/>
      <c r="D24" s="676" t="s">
        <v>421</v>
      </c>
      <c r="E24" s="678"/>
      <c r="F24" s="676" t="s">
        <v>610</v>
      </c>
      <c r="G24" s="678"/>
      <c r="H24" s="2" t="s">
        <v>611</v>
      </c>
      <c r="I24" s="2" t="s">
        <v>75</v>
      </c>
      <c r="J24" s="6" t="s">
        <v>612</v>
      </c>
      <c r="K24" s="6" t="s">
        <v>133</v>
      </c>
      <c r="L24" s="6" t="s">
        <v>613</v>
      </c>
      <c r="M24" s="6" t="s">
        <v>77</v>
      </c>
    </row>
    <row r="25" spans="1:14">
      <c r="A25" s="231"/>
      <c r="B25" s="231"/>
      <c r="C25" s="232"/>
      <c r="D25" s="219"/>
      <c r="E25" s="219"/>
      <c r="F25" s="219"/>
      <c r="G25" s="219"/>
      <c r="H25" s="219"/>
      <c r="I25" s="219"/>
      <c r="J25" s="219"/>
      <c r="K25" s="219"/>
      <c r="L25" s="219"/>
      <c r="M25" s="219"/>
    </row>
    <row r="26" spans="1:14" ht="18" customHeight="1">
      <c r="A26" s="775" t="s">
        <v>37</v>
      </c>
      <c r="B26" s="775"/>
      <c r="C26" s="776"/>
      <c r="D26" s="777">
        <v>61179</v>
      </c>
      <c r="E26" s="777"/>
      <c r="F26" s="777">
        <v>66550</v>
      </c>
      <c r="G26" s="777"/>
      <c r="H26" s="235">
        <v>73214</v>
      </c>
      <c r="I26" s="235">
        <v>80535</v>
      </c>
      <c r="J26" s="235">
        <v>83210</v>
      </c>
      <c r="K26" s="235">
        <v>84860</v>
      </c>
      <c r="L26" s="235">
        <v>83549</v>
      </c>
      <c r="M26" s="235">
        <v>80715</v>
      </c>
    </row>
    <row r="27" spans="1:14" ht="18" customHeight="1">
      <c r="A27" s="236">
        <v>0</v>
      </c>
      <c r="B27" s="237" t="s">
        <v>343</v>
      </c>
      <c r="C27" s="238" t="s">
        <v>323</v>
      </c>
      <c r="D27" s="774">
        <v>15127</v>
      </c>
      <c r="E27" s="774"/>
      <c r="F27" s="774">
        <v>15394</v>
      </c>
      <c r="G27" s="774"/>
      <c r="H27" s="239">
        <v>13979</v>
      </c>
      <c r="I27" s="239">
        <v>13563</v>
      </c>
      <c r="J27" s="239">
        <v>12377</v>
      </c>
      <c r="K27" s="239">
        <v>11151</v>
      </c>
      <c r="L27" s="239">
        <v>9776</v>
      </c>
      <c r="M27" s="239">
        <v>8693</v>
      </c>
      <c r="N27" s="240"/>
    </row>
    <row r="28" spans="1:14" ht="18" customHeight="1">
      <c r="A28" s="236">
        <v>15</v>
      </c>
      <c r="B28" s="236" t="s">
        <v>551</v>
      </c>
      <c r="C28" s="241"/>
      <c r="D28" s="774">
        <v>40560</v>
      </c>
      <c r="E28" s="774"/>
      <c r="F28" s="774">
        <v>44501</v>
      </c>
      <c r="G28" s="774"/>
      <c r="H28" s="239">
        <v>50681</v>
      </c>
      <c r="I28" s="239">
        <v>56432</v>
      </c>
      <c r="J28" s="239">
        <v>57755</v>
      </c>
      <c r="K28" s="239">
        <v>57107</v>
      </c>
      <c r="L28" s="239">
        <v>54281</v>
      </c>
      <c r="M28" s="239">
        <v>48820</v>
      </c>
    </row>
    <row r="29" spans="1:14" ht="18" customHeight="1">
      <c r="A29" s="236">
        <v>65</v>
      </c>
      <c r="B29" s="772" t="s">
        <v>513</v>
      </c>
      <c r="C29" s="773"/>
      <c r="D29" s="774">
        <v>5490</v>
      </c>
      <c r="E29" s="774"/>
      <c r="F29" s="774">
        <v>6639</v>
      </c>
      <c r="G29" s="774"/>
      <c r="H29" s="239">
        <v>8494</v>
      </c>
      <c r="I29" s="239">
        <v>10513</v>
      </c>
      <c r="J29" s="239">
        <v>13074</v>
      </c>
      <c r="K29" s="239">
        <v>16589</v>
      </c>
      <c r="L29" s="239">
        <v>19410</v>
      </c>
      <c r="M29" s="239">
        <v>22896</v>
      </c>
    </row>
    <row r="30" spans="1:14">
      <c r="A30" s="233"/>
      <c r="B30" s="233"/>
      <c r="C30" s="234"/>
      <c r="D30" s="226"/>
      <c r="E30" s="226"/>
      <c r="F30" s="226"/>
      <c r="G30" s="226"/>
      <c r="H30" s="226"/>
      <c r="I30" s="226"/>
      <c r="J30" s="226"/>
      <c r="K30" s="226"/>
      <c r="L30" s="226"/>
      <c r="M30" s="226"/>
    </row>
    <row r="31" spans="1:14" ht="18" customHeight="1">
      <c r="A31" s="775" t="s">
        <v>31</v>
      </c>
      <c r="B31" s="775"/>
      <c r="C31" s="776"/>
      <c r="D31" s="777">
        <v>30482</v>
      </c>
      <c r="E31" s="777"/>
      <c r="F31" s="777">
        <v>33123</v>
      </c>
      <c r="G31" s="777"/>
      <c r="H31" s="235">
        <v>36518</v>
      </c>
      <c r="I31" s="235">
        <v>40262</v>
      </c>
      <c r="J31" s="235">
        <v>41509</v>
      </c>
      <c r="K31" s="235">
        <v>42273</v>
      </c>
      <c r="L31" s="235">
        <v>41622</v>
      </c>
      <c r="M31" s="235">
        <v>40564</v>
      </c>
      <c r="N31" s="240"/>
    </row>
    <row r="32" spans="1:14" ht="18" customHeight="1">
      <c r="A32" s="236">
        <v>0</v>
      </c>
      <c r="B32" s="237" t="s">
        <v>343</v>
      </c>
      <c r="C32" s="238" t="s">
        <v>323</v>
      </c>
      <c r="D32" s="774">
        <v>7737</v>
      </c>
      <c r="E32" s="774"/>
      <c r="F32" s="774">
        <v>7910</v>
      </c>
      <c r="G32" s="774"/>
      <c r="H32" s="239">
        <v>7155</v>
      </c>
      <c r="I32" s="239">
        <v>6941</v>
      </c>
      <c r="J32" s="239">
        <v>6327</v>
      </c>
      <c r="K32" s="239">
        <v>5740</v>
      </c>
      <c r="L32" s="239">
        <v>5072</v>
      </c>
      <c r="M32" s="239">
        <v>4549</v>
      </c>
    </row>
    <row r="33" spans="1:14" ht="18" customHeight="1">
      <c r="A33" s="236">
        <v>15</v>
      </c>
      <c r="B33" s="236" t="s">
        <v>551</v>
      </c>
      <c r="C33" s="241"/>
      <c r="D33" s="774">
        <v>20378</v>
      </c>
      <c r="E33" s="774"/>
      <c r="F33" s="774">
        <v>22440</v>
      </c>
      <c r="G33" s="774"/>
      <c r="H33" s="239">
        <v>25896</v>
      </c>
      <c r="I33" s="239">
        <v>28924</v>
      </c>
      <c r="J33" s="239">
        <v>29672</v>
      </c>
      <c r="K33" s="239">
        <v>29324</v>
      </c>
      <c r="L33" s="239">
        <v>27880</v>
      </c>
      <c r="M33" s="239">
        <v>25284</v>
      </c>
    </row>
    <row r="34" spans="1:14" ht="18" customHeight="1">
      <c r="A34" s="236">
        <v>65</v>
      </c>
      <c r="B34" s="772" t="s">
        <v>513</v>
      </c>
      <c r="C34" s="773"/>
      <c r="D34" s="774">
        <v>2367</v>
      </c>
      <c r="E34" s="774"/>
      <c r="F34" s="774">
        <v>2761</v>
      </c>
      <c r="G34" s="774"/>
      <c r="H34" s="239">
        <v>3433</v>
      </c>
      <c r="I34" s="239">
        <v>4375</v>
      </c>
      <c r="J34" s="239">
        <v>5509</v>
      </c>
      <c r="K34" s="239">
        <v>7201</v>
      </c>
      <c r="L34" s="239">
        <v>8611</v>
      </c>
      <c r="M34" s="239">
        <v>10485</v>
      </c>
    </row>
    <row r="35" spans="1:14">
      <c r="A35" s="233"/>
      <c r="B35" s="233"/>
      <c r="C35" s="234"/>
      <c r="D35" s="226"/>
      <c r="E35" s="226"/>
      <c r="F35" s="226"/>
      <c r="G35" s="226"/>
      <c r="H35" s="226"/>
      <c r="I35" s="226"/>
      <c r="J35" s="226"/>
      <c r="K35" s="226"/>
      <c r="L35" s="226"/>
      <c r="M35" s="226"/>
    </row>
    <row r="36" spans="1:14" ht="18" customHeight="1">
      <c r="A36" s="775" t="s">
        <v>39</v>
      </c>
      <c r="B36" s="775"/>
      <c r="C36" s="776"/>
      <c r="D36" s="777">
        <v>30697</v>
      </c>
      <c r="E36" s="777"/>
      <c r="F36" s="777">
        <v>33427</v>
      </c>
      <c r="G36" s="777"/>
      <c r="H36" s="235">
        <v>36696</v>
      </c>
      <c r="I36" s="235">
        <v>40273</v>
      </c>
      <c r="J36" s="235">
        <v>41701</v>
      </c>
      <c r="K36" s="235">
        <v>42587</v>
      </c>
      <c r="L36" s="235">
        <v>41927</v>
      </c>
      <c r="M36" s="235">
        <v>40151</v>
      </c>
    </row>
    <row r="37" spans="1:14" ht="18" customHeight="1">
      <c r="A37" s="236">
        <v>0</v>
      </c>
      <c r="B37" s="237" t="s">
        <v>343</v>
      </c>
      <c r="C37" s="238" t="s">
        <v>323</v>
      </c>
      <c r="D37" s="774">
        <v>7390</v>
      </c>
      <c r="E37" s="774"/>
      <c r="F37" s="774">
        <v>7484</v>
      </c>
      <c r="G37" s="774"/>
      <c r="H37" s="239">
        <v>6824</v>
      </c>
      <c r="I37" s="239">
        <v>6622</v>
      </c>
      <c r="J37" s="239">
        <v>6050</v>
      </c>
      <c r="K37" s="239">
        <v>5411</v>
      </c>
      <c r="L37" s="239">
        <v>4704</v>
      </c>
      <c r="M37" s="239">
        <v>4144</v>
      </c>
      <c r="N37" s="239"/>
    </row>
    <row r="38" spans="1:14" ht="18" customHeight="1">
      <c r="A38" s="236">
        <v>15</v>
      </c>
      <c r="B38" s="236" t="s">
        <v>551</v>
      </c>
      <c r="C38" s="241"/>
      <c r="D38" s="774">
        <v>20182</v>
      </c>
      <c r="E38" s="774"/>
      <c r="F38" s="774">
        <v>22061</v>
      </c>
      <c r="G38" s="774"/>
      <c r="H38" s="239">
        <v>24785</v>
      </c>
      <c r="I38" s="239">
        <v>27508</v>
      </c>
      <c r="J38" s="239">
        <v>28083</v>
      </c>
      <c r="K38" s="239">
        <v>27783</v>
      </c>
      <c r="L38" s="239">
        <v>26401</v>
      </c>
      <c r="M38" s="239">
        <v>23536</v>
      </c>
    </row>
    <row r="39" spans="1:14" ht="18" customHeight="1">
      <c r="A39" s="236">
        <v>65</v>
      </c>
      <c r="B39" s="772" t="s">
        <v>513</v>
      </c>
      <c r="C39" s="773"/>
      <c r="D39" s="774">
        <v>3123</v>
      </c>
      <c r="E39" s="774"/>
      <c r="F39" s="774">
        <v>3878</v>
      </c>
      <c r="G39" s="774"/>
      <c r="H39" s="239">
        <v>5061</v>
      </c>
      <c r="I39" s="239">
        <v>6138</v>
      </c>
      <c r="J39" s="239">
        <v>7565</v>
      </c>
      <c r="K39" s="239">
        <v>9388</v>
      </c>
      <c r="L39" s="239">
        <v>10799</v>
      </c>
      <c r="M39" s="239">
        <v>12411</v>
      </c>
    </row>
    <row r="40" spans="1:14">
      <c r="A40" s="227"/>
      <c r="B40" s="227"/>
      <c r="C40" s="228"/>
      <c r="D40" s="242"/>
      <c r="E40" s="243"/>
      <c r="F40" s="243"/>
      <c r="G40" s="243"/>
      <c r="H40" s="243"/>
      <c r="I40" s="243"/>
      <c r="J40" s="243"/>
      <c r="K40" s="243"/>
      <c r="L40" s="243"/>
      <c r="M40" s="243"/>
    </row>
    <row r="41" spans="1:14" ht="21" customHeight="1">
      <c r="A41" s="763" t="s">
        <v>151</v>
      </c>
      <c r="B41" s="763"/>
      <c r="C41" s="763"/>
      <c r="D41" s="763"/>
      <c r="E41" s="763"/>
      <c r="F41" s="763"/>
      <c r="G41" s="763"/>
      <c r="H41" s="763"/>
      <c r="I41" s="763"/>
      <c r="J41" s="219"/>
      <c r="K41" s="219"/>
      <c r="L41" s="765" t="s">
        <v>497</v>
      </c>
      <c r="M41" s="765"/>
    </row>
  </sheetData>
  <mergeCells count="71">
    <mergeCell ref="A1:M1"/>
    <mergeCell ref="K2:M2"/>
    <mergeCell ref="A3:C4"/>
    <mergeCell ref="D3:G4"/>
    <mergeCell ref="H3:J3"/>
    <mergeCell ref="K3:K4"/>
    <mergeCell ref="L3:M3"/>
    <mergeCell ref="L4:M4"/>
    <mergeCell ref="D6:F6"/>
    <mergeCell ref="L6:M6"/>
    <mergeCell ref="D7:F7"/>
    <mergeCell ref="L7:M7"/>
    <mergeCell ref="D8:F8"/>
    <mergeCell ref="L8:M8"/>
    <mergeCell ref="D9:F9"/>
    <mergeCell ref="L9:M9"/>
    <mergeCell ref="D10:F10"/>
    <mergeCell ref="L10:M10"/>
    <mergeCell ref="D11:F11"/>
    <mergeCell ref="L11:M11"/>
    <mergeCell ref="D12:F12"/>
    <mergeCell ref="L12:M12"/>
    <mergeCell ref="D13:F13"/>
    <mergeCell ref="L13:M13"/>
    <mergeCell ref="D14:F14"/>
    <mergeCell ref="L14:M14"/>
    <mergeCell ref="D15:F15"/>
    <mergeCell ref="L15:M15"/>
    <mergeCell ref="D16:F16"/>
    <mergeCell ref="L16:M16"/>
    <mergeCell ref="D17:F17"/>
    <mergeCell ref="L17:M17"/>
    <mergeCell ref="A19:J20"/>
    <mergeCell ref="L19:M19"/>
    <mergeCell ref="A22:M22"/>
    <mergeCell ref="K23:M23"/>
    <mergeCell ref="A24:C24"/>
    <mergeCell ref="D24:E24"/>
    <mergeCell ref="F24:G24"/>
    <mergeCell ref="A26:C26"/>
    <mergeCell ref="D26:E26"/>
    <mergeCell ref="F26:G26"/>
    <mergeCell ref="D27:E27"/>
    <mergeCell ref="F27:G27"/>
    <mergeCell ref="D28:E28"/>
    <mergeCell ref="F28:G28"/>
    <mergeCell ref="B34:C34"/>
    <mergeCell ref="D34:E34"/>
    <mergeCell ref="F34:G34"/>
    <mergeCell ref="B29:C29"/>
    <mergeCell ref="D29:E29"/>
    <mergeCell ref="F29:G29"/>
    <mergeCell ref="A31:C31"/>
    <mergeCell ref="D31:E31"/>
    <mergeCell ref="F31:G31"/>
    <mergeCell ref="D38:E38"/>
    <mergeCell ref="F38:G38"/>
    <mergeCell ref="D32:E32"/>
    <mergeCell ref="F32:G32"/>
    <mergeCell ref="D33:E33"/>
    <mergeCell ref="F33:G33"/>
    <mergeCell ref="B39:C39"/>
    <mergeCell ref="D39:E39"/>
    <mergeCell ref="F39:G39"/>
    <mergeCell ref="A41:I41"/>
    <mergeCell ref="L41:M41"/>
    <mergeCell ref="A36:C36"/>
    <mergeCell ref="D36:E36"/>
    <mergeCell ref="F36:G36"/>
    <mergeCell ref="D37:E37"/>
    <mergeCell ref="F37:G37"/>
  </mergeCells>
  <phoneticPr fontId="68"/>
  <pageMargins left="0.78700000000000003" right="0.78700000000000003" top="0.98399999999999999" bottom="0.98399999999999999" header="0.51200000000000001" footer="0.51200000000000001"/>
  <pageSetup paperSize="9" scale="99" firstPageNumber="0" orientation="portrait" r:id="rId1"/>
  <headerFooter alignWithMargins="0">
    <oddFooter>&amp;C&amp;"ＭＳ Ｐ明朝,標準"&amp;10
- 19 -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3"/>
  <sheetViews>
    <sheetView tabSelected="1" zoomScaleNormal="100" workbookViewId="0">
      <selection activeCell="L40" sqref="L40"/>
    </sheetView>
  </sheetViews>
  <sheetFormatPr defaultColWidth="9.875" defaultRowHeight="14.65" customHeight="1"/>
  <cols>
    <col min="1" max="1" width="1.625" style="244" customWidth="1"/>
    <col min="2" max="2" width="0.75" style="245" customWidth="1"/>
    <col min="3" max="3" width="3.5" style="245" customWidth="1"/>
    <col min="4" max="4" width="9.875" style="245" customWidth="1"/>
    <col min="5" max="5" width="1.75" style="245" customWidth="1"/>
    <col min="6" max="12" width="11.875" style="245" customWidth="1"/>
    <col min="13" max="13" width="9.875" style="245" bestFit="1"/>
    <col min="14" max="16384" width="9.875" style="245"/>
  </cols>
  <sheetData>
    <row r="1" spans="1:13" ht="23.25" customHeight="1">
      <c r="I1" s="790" t="s">
        <v>614</v>
      </c>
      <c r="J1" s="790"/>
      <c r="K1" s="790"/>
      <c r="L1" s="790"/>
    </row>
    <row r="2" spans="1:13" s="246" customFormat="1" ht="18" customHeight="1">
      <c r="A2" s="251"/>
      <c r="B2" s="252"/>
      <c r="C2" s="252"/>
      <c r="D2" s="252"/>
      <c r="E2" s="253" ph="1"/>
      <c r="F2" s="254"/>
      <c r="G2" s="254"/>
      <c r="H2" s="255"/>
      <c r="I2" s="256"/>
      <c r="J2" s="257"/>
      <c r="K2" s="258"/>
    </row>
    <row r="3" spans="1:13" s="247" customFormat="1" ht="21" customHeight="1">
      <c r="A3" s="259"/>
      <c r="B3" s="791" t="s">
        <v>316</v>
      </c>
      <c r="C3" s="792"/>
      <c r="D3" s="792"/>
      <c r="E3" s="792"/>
      <c r="F3" s="795" t="s">
        <v>506</v>
      </c>
      <c r="G3" s="795"/>
      <c r="H3" s="795"/>
      <c r="I3" s="796" t="s">
        <v>321</v>
      </c>
      <c r="J3" s="796"/>
      <c r="K3" s="797" t="s">
        <v>567</v>
      </c>
      <c r="L3" s="799" t="s">
        <v>542</v>
      </c>
    </row>
    <row r="4" spans="1:13" s="247" customFormat="1" ht="21" customHeight="1">
      <c r="A4" s="259"/>
      <c r="B4" s="793"/>
      <c r="C4" s="794"/>
      <c r="D4" s="794"/>
      <c r="E4" s="794"/>
      <c r="F4" s="260" t="s">
        <v>245</v>
      </c>
      <c r="G4" s="260" t="s">
        <v>218</v>
      </c>
      <c r="H4" s="260" t="s">
        <v>616</v>
      </c>
      <c r="I4" s="261" t="s">
        <v>617</v>
      </c>
      <c r="J4" s="262" t="s">
        <v>2</v>
      </c>
      <c r="K4" s="798"/>
      <c r="L4" s="800"/>
    </row>
    <row r="5" spans="1:13" s="248" customFormat="1" ht="11.25" customHeight="1">
      <c r="A5" s="263"/>
      <c r="B5" s="264"/>
      <c r="C5" s="264"/>
      <c r="D5" s="264"/>
      <c r="E5" s="265"/>
      <c r="F5" s="266" t="s">
        <v>619</v>
      </c>
      <c r="G5" s="267" t="s">
        <v>620</v>
      </c>
      <c r="H5" s="267" t="s">
        <v>620</v>
      </c>
      <c r="I5" s="268" t="s">
        <v>620</v>
      </c>
      <c r="J5" s="269" t="s">
        <v>235</v>
      </c>
      <c r="K5" s="270" t="s">
        <v>161</v>
      </c>
      <c r="L5" s="271" t="s">
        <v>620</v>
      </c>
    </row>
    <row r="6" spans="1:13" s="249" customFormat="1" ht="17.100000000000001" customHeight="1">
      <c r="A6" s="272"/>
      <c r="B6" s="273"/>
      <c r="C6" s="787" t="s">
        <v>441</v>
      </c>
      <c r="D6" s="787"/>
      <c r="E6" s="274"/>
      <c r="F6" s="275">
        <v>7266534</v>
      </c>
      <c r="G6" s="275">
        <v>3628418</v>
      </c>
      <c r="H6" s="275">
        <v>3638116</v>
      </c>
      <c r="I6" s="276">
        <v>71978</v>
      </c>
      <c r="J6" s="277">
        <v>1.0004508965000001</v>
      </c>
      <c r="K6" s="278">
        <v>1913.4</v>
      </c>
      <c r="L6" s="279">
        <v>105203</v>
      </c>
    </row>
    <row r="7" spans="1:13" s="249" customFormat="1" ht="17.100000000000001" customHeight="1">
      <c r="A7" s="272"/>
      <c r="B7" s="273"/>
      <c r="C7" s="788" t="s">
        <v>298</v>
      </c>
      <c r="D7" s="788"/>
      <c r="E7" s="274"/>
      <c r="F7" s="275">
        <v>6760813</v>
      </c>
      <c r="G7" s="275">
        <v>3375724</v>
      </c>
      <c r="H7" s="275">
        <v>3385089</v>
      </c>
      <c r="I7" s="276">
        <v>88303</v>
      </c>
      <c r="J7" s="277">
        <v>1.323385053</v>
      </c>
      <c r="K7" s="278">
        <v>2394.9</v>
      </c>
      <c r="L7" s="279">
        <v>100436</v>
      </c>
    </row>
    <row r="8" spans="1:13" s="249" customFormat="1" ht="17.100000000000001" customHeight="1">
      <c r="A8" s="272"/>
      <c r="B8" s="280"/>
      <c r="C8" s="788" t="s">
        <v>577</v>
      </c>
      <c r="D8" s="788"/>
      <c r="E8" s="274"/>
      <c r="F8" s="275">
        <v>1263979</v>
      </c>
      <c r="G8" s="275">
        <v>627238</v>
      </c>
      <c r="H8" s="275">
        <v>636741</v>
      </c>
      <c r="I8" s="276">
        <v>41545</v>
      </c>
      <c r="J8" s="277">
        <v>3.3985474880000002</v>
      </c>
      <c r="K8" s="281">
        <v>5813.3</v>
      </c>
      <c r="L8" s="282">
        <v>13776</v>
      </c>
    </row>
    <row r="9" spans="1:13" s="246" customFormat="1" ht="6" customHeight="1">
      <c r="A9" s="251"/>
      <c r="B9" s="264"/>
      <c r="C9" s="283"/>
      <c r="D9" s="284"/>
      <c r="E9" s="264"/>
      <c r="I9" s="285"/>
      <c r="J9" s="286"/>
      <c r="M9" s="287"/>
    </row>
    <row r="10" spans="1:13" s="246" customFormat="1" ht="17.100000000000001" customHeight="1">
      <c r="A10" s="251"/>
      <c r="B10" s="288"/>
      <c r="C10" s="289" t="s">
        <v>621</v>
      </c>
      <c r="D10" s="290" t="s">
        <v>462</v>
      </c>
      <c r="E10" s="264"/>
      <c r="F10" s="291">
        <v>350745</v>
      </c>
      <c r="G10" s="292">
        <v>175559</v>
      </c>
      <c r="H10" s="292">
        <v>175186</v>
      </c>
      <c r="I10" s="293">
        <v>8075</v>
      </c>
      <c r="J10" s="294">
        <v>2.3564945866000002</v>
      </c>
      <c r="K10" s="295">
        <v>3214</v>
      </c>
      <c r="L10" s="296">
        <v>4375</v>
      </c>
    </row>
    <row r="11" spans="1:13" s="246" customFormat="1" ht="17.100000000000001" customHeight="1">
      <c r="A11" s="251"/>
      <c r="B11" s="288"/>
      <c r="C11" s="289" t="s">
        <v>623</v>
      </c>
      <c r="D11" s="290" t="s">
        <v>326</v>
      </c>
      <c r="E11" s="264"/>
      <c r="F11" s="297">
        <v>198742</v>
      </c>
      <c r="G11" s="297">
        <v>99169</v>
      </c>
      <c r="H11" s="297">
        <v>99573</v>
      </c>
      <c r="I11" s="293">
        <v>-4438</v>
      </c>
      <c r="J11" s="294">
        <v>-2.1842701053</v>
      </c>
      <c r="K11" s="295">
        <v>1243.5</v>
      </c>
      <c r="L11" s="298">
        <v>2247</v>
      </c>
    </row>
    <row r="12" spans="1:13" s="246" customFormat="1" ht="17.100000000000001" customHeight="1">
      <c r="A12" s="251"/>
      <c r="B12" s="288"/>
      <c r="C12" s="289" t="s">
        <v>297</v>
      </c>
      <c r="D12" s="290" t="s">
        <v>626</v>
      </c>
      <c r="E12" s="264"/>
      <c r="F12" s="297">
        <v>578112</v>
      </c>
      <c r="G12" s="297">
        <v>292067</v>
      </c>
      <c r="H12" s="297">
        <v>286045</v>
      </c>
      <c r="I12" s="299">
        <v>16606</v>
      </c>
      <c r="J12" s="300">
        <v>2.9574038389999999</v>
      </c>
      <c r="K12" s="295">
        <v>9331.9</v>
      </c>
      <c r="L12" s="298">
        <v>20527</v>
      </c>
    </row>
    <row r="13" spans="1:13" s="246" customFormat="1" ht="17.100000000000001" customHeight="1">
      <c r="A13" s="251"/>
      <c r="B13" s="288"/>
      <c r="C13" s="289" t="s">
        <v>627</v>
      </c>
      <c r="D13" s="290" t="s">
        <v>606</v>
      </c>
      <c r="E13" s="264"/>
      <c r="F13" s="297">
        <v>82113</v>
      </c>
      <c r="G13" s="297">
        <v>40635</v>
      </c>
      <c r="H13" s="297">
        <v>41478</v>
      </c>
      <c r="I13" s="293">
        <v>-3673</v>
      </c>
      <c r="J13" s="294">
        <v>-4.2815844076999996</v>
      </c>
      <c r="K13" s="295">
        <v>1216.7</v>
      </c>
      <c r="L13" s="298">
        <v>977</v>
      </c>
    </row>
    <row r="14" spans="1:13" s="246" customFormat="1" ht="17.100000000000001" customHeight="1">
      <c r="A14" s="251"/>
      <c r="B14" s="288"/>
      <c r="C14" s="289" t="s">
        <v>630</v>
      </c>
      <c r="D14" s="290" t="s">
        <v>122</v>
      </c>
      <c r="E14" s="264"/>
      <c r="F14" s="297">
        <v>63555</v>
      </c>
      <c r="G14" s="297">
        <v>30902</v>
      </c>
      <c r="H14" s="297">
        <v>32653</v>
      </c>
      <c r="I14" s="299">
        <v>-3400</v>
      </c>
      <c r="J14" s="300">
        <v>-5.0780374878999996</v>
      </c>
      <c r="K14" s="295">
        <v>110</v>
      </c>
      <c r="L14" s="298">
        <v>432</v>
      </c>
    </row>
    <row r="15" spans="1:13" s="246" customFormat="1" ht="6" customHeight="1">
      <c r="A15" s="251"/>
      <c r="B15" s="288"/>
      <c r="C15" s="289"/>
      <c r="D15" s="290"/>
      <c r="E15" s="264"/>
      <c r="I15" s="285"/>
      <c r="J15" s="286"/>
    </row>
    <row r="16" spans="1:13" s="246" customFormat="1" ht="17.100000000000001" customHeight="1">
      <c r="A16" s="251"/>
      <c r="B16" s="288"/>
      <c r="C16" s="289" t="s">
        <v>560</v>
      </c>
      <c r="D16" s="290" t="s">
        <v>632</v>
      </c>
      <c r="E16" s="264"/>
      <c r="F16" s="297">
        <v>340386</v>
      </c>
      <c r="G16" s="297">
        <v>168205</v>
      </c>
      <c r="H16" s="297">
        <v>172181</v>
      </c>
      <c r="I16" s="299">
        <v>-1538</v>
      </c>
      <c r="J16" s="300">
        <v>-0.44980755960000002</v>
      </c>
      <c r="K16" s="295">
        <v>4720.3999999999996</v>
      </c>
      <c r="L16" s="298">
        <v>2809</v>
      </c>
    </row>
    <row r="17" spans="1:13" s="246" customFormat="1" ht="17.100000000000001" customHeight="1">
      <c r="A17" s="251"/>
      <c r="B17" s="288"/>
      <c r="C17" s="301" t="s">
        <v>634</v>
      </c>
      <c r="D17" s="302" t="s">
        <v>279</v>
      </c>
      <c r="E17" s="303"/>
      <c r="F17" s="304">
        <v>80715</v>
      </c>
      <c r="G17" s="305">
        <v>40564</v>
      </c>
      <c r="H17" s="305">
        <v>40151</v>
      </c>
      <c r="I17" s="276">
        <v>-2834</v>
      </c>
      <c r="J17" s="277">
        <v>-3.3920214485</v>
      </c>
      <c r="K17" s="281">
        <v>418.1</v>
      </c>
      <c r="L17" s="279">
        <v>588</v>
      </c>
      <c r="M17" s="252"/>
    </row>
    <row r="18" spans="1:13" s="246" customFormat="1" ht="17.100000000000001" customHeight="1">
      <c r="A18" s="251"/>
      <c r="B18" s="288"/>
      <c r="C18" s="289" t="s">
        <v>95</v>
      </c>
      <c r="D18" s="290" t="s">
        <v>576</v>
      </c>
      <c r="E18" s="303"/>
      <c r="F18" s="297">
        <v>112229</v>
      </c>
      <c r="G18" s="297">
        <v>55828</v>
      </c>
      <c r="H18" s="297">
        <v>56401</v>
      </c>
      <c r="I18" s="293">
        <v>-2773</v>
      </c>
      <c r="J18" s="294">
        <v>-2.4112624128000002</v>
      </c>
      <c r="K18" s="295">
        <v>841.9</v>
      </c>
      <c r="L18" s="298">
        <v>1039</v>
      </c>
    </row>
    <row r="19" spans="1:13" s="246" customFormat="1" ht="17.100000000000001" customHeight="1">
      <c r="A19" s="251"/>
      <c r="B19" s="288"/>
      <c r="C19" s="289" t="s">
        <v>328</v>
      </c>
      <c r="D19" s="290" t="s">
        <v>635</v>
      </c>
      <c r="E19" s="303"/>
      <c r="F19" s="297">
        <v>77881</v>
      </c>
      <c r="G19" s="297">
        <v>38622</v>
      </c>
      <c r="H19" s="297">
        <v>39259</v>
      </c>
      <c r="I19" s="299">
        <v>-4008</v>
      </c>
      <c r="J19" s="300">
        <v>-4.8944302653999996</v>
      </c>
      <c r="K19" s="295">
        <v>868.3</v>
      </c>
      <c r="L19" s="298">
        <v>1477</v>
      </c>
    </row>
    <row r="20" spans="1:13" s="246" customFormat="1" ht="17.100000000000001" customHeight="1">
      <c r="A20" s="251"/>
      <c r="B20" s="288"/>
      <c r="C20" s="289" t="s">
        <v>283</v>
      </c>
      <c r="D20" s="290" t="s">
        <v>476</v>
      </c>
      <c r="E20" s="264"/>
      <c r="F20" s="297">
        <v>91437</v>
      </c>
      <c r="G20" s="297">
        <v>46131</v>
      </c>
      <c r="H20" s="297">
        <v>45306</v>
      </c>
      <c r="I20" s="299">
        <v>1338</v>
      </c>
      <c r="J20" s="300">
        <v>1.4850331301999999</v>
      </c>
      <c r="K20" s="295">
        <v>1399.2</v>
      </c>
      <c r="L20" s="298">
        <v>1428</v>
      </c>
    </row>
    <row r="21" spans="1:13" s="246" customFormat="1" ht="6" customHeight="1">
      <c r="A21" s="251"/>
      <c r="B21" s="288"/>
      <c r="C21" s="289"/>
      <c r="D21" s="290"/>
      <c r="E21" s="264"/>
      <c r="I21" s="285"/>
      <c r="J21" s="286"/>
    </row>
    <row r="22" spans="1:13" s="246" customFormat="1" ht="17.100000000000001" customHeight="1">
      <c r="A22" s="251"/>
      <c r="B22" s="288"/>
      <c r="C22" s="289" t="s">
        <v>260</v>
      </c>
      <c r="D22" s="290" t="s">
        <v>637</v>
      </c>
      <c r="E22" s="264"/>
      <c r="F22" s="297">
        <v>232709</v>
      </c>
      <c r="G22" s="297">
        <v>114813</v>
      </c>
      <c r="H22" s="297">
        <v>117896</v>
      </c>
      <c r="I22" s="299">
        <v>-4462</v>
      </c>
      <c r="J22" s="300">
        <v>-1.8813429972</v>
      </c>
      <c r="K22" s="295">
        <v>3525.9</v>
      </c>
      <c r="L22" s="298">
        <v>2400</v>
      </c>
    </row>
    <row r="23" spans="1:13" s="246" customFormat="1" ht="17.100000000000001" customHeight="1">
      <c r="A23" s="251"/>
      <c r="B23" s="288"/>
      <c r="C23" s="289" t="s">
        <v>498</v>
      </c>
      <c r="D23" s="290" t="s">
        <v>229</v>
      </c>
      <c r="E23" s="264"/>
      <c r="F23" s="297">
        <v>152405</v>
      </c>
      <c r="G23" s="297">
        <v>76580</v>
      </c>
      <c r="H23" s="297">
        <v>75825</v>
      </c>
      <c r="I23" s="299">
        <v>-3322</v>
      </c>
      <c r="J23" s="300">
        <v>-2.133220315</v>
      </c>
      <c r="K23" s="295">
        <v>3110.9</v>
      </c>
      <c r="L23" s="298">
        <v>1651</v>
      </c>
    </row>
    <row r="24" spans="1:13" s="246" customFormat="1" ht="17.100000000000001" customHeight="1">
      <c r="A24" s="251"/>
      <c r="B24" s="288"/>
      <c r="C24" s="289" t="s">
        <v>452</v>
      </c>
      <c r="D24" s="290" t="s">
        <v>638</v>
      </c>
      <c r="E24" s="264"/>
      <c r="F24" s="291">
        <v>54874</v>
      </c>
      <c r="G24" s="292">
        <v>27069</v>
      </c>
      <c r="H24" s="292">
        <v>27805</v>
      </c>
      <c r="I24" s="293">
        <v>-1330</v>
      </c>
      <c r="J24" s="294">
        <v>-2.3663796171000002</v>
      </c>
      <c r="K24" s="295">
        <v>935.8</v>
      </c>
      <c r="L24" s="298">
        <v>672</v>
      </c>
    </row>
    <row r="25" spans="1:13" s="246" customFormat="1" ht="17.100000000000001" customHeight="1">
      <c r="A25" s="251"/>
      <c r="B25" s="288"/>
      <c r="C25" s="289" t="s">
        <v>339</v>
      </c>
      <c r="D25" s="290" t="s">
        <v>639</v>
      </c>
      <c r="E25" s="264"/>
      <c r="F25" s="297">
        <v>118072</v>
      </c>
      <c r="G25" s="297">
        <v>58346</v>
      </c>
      <c r="H25" s="297">
        <v>59726</v>
      </c>
      <c r="I25" s="299">
        <v>-1567</v>
      </c>
      <c r="J25" s="300">
        <v>-1.3097735688000001</v>
      </c>
      <c r="K25" s="295">
        <v>1750.8</v>
      </c>
      <c r="L25" s="298">
        <v>1146</v>
      </c>
    </row>
    <row r="26" spans="1:13" s="246" customFormat="1" ht="17.100000000000001" customHeight="1">
      <c r="A26" s="251"/>
      <c r="B26" s="288"/>
      <c r="C26" s="289" t="s">
        <v>190</v>
      </c>
      <c r="D26" s="290" t="s">
        <v>641</v>
      </c>
      <c r="E26" s="264"/>
      <c r="F26" s="297">
        <v>143811</v>
      </c>
      <c r="G26" s="297">
        <v>71594</v>
      </c>
      <c r="H26" s="297">
        <v>72217</v>
      </c>
      <c r="I26" s="299">
        <v>-807</v>
      </c>
      <c r="J26" s="300">
        <v>-0.55802182300000003</v>
      </c>
      <c r="K26" s="295">
        <v>1039.3</v>
      </c>
      <c r="L26" s="298">
        <v>2111</v>
      </c>
    </row>
    <row r="27" spans="1:13" s="246" customFormat="1" ht="6" customHeight="1">
      <c r="A27" s="251"/>
      <c r="B27" s="288"/>
      <c r="C27" s="289"/>
      <c r="D27" s="290"/>
      <c r="E27" s="264"/>
      <c r="I27" s="285"/>
      <c r="J27" s="286"/>
    </row>
    <row r="28" spans="1:13" s="246" customFormat="1" ht="17.100000000000001" customHeight="1">
      <c r="A28" s="251"/>
      <c r="B28" s="288"/>
      <c r="C28" s="289" t="s">
        <v>360</v>
      </c>
      <c r="D28" s="290" t="s">
        <v>13</v>
      </c>
      <c r="E28" s="264"/>
      <c r="F28" s="297">
        <v>225196</v>
      </c>
      <c r="G28" s="297">
        <v>112157</v>
      </c>
      <c r="H28" s="297">
        <v>113039</v>
      </c>
      <c r="I28" s="299">
        <v>1270</v>
      </c>
      <c r="J28" s="300">
        <v>0.56715164829999998</v>
      </c>
      <c r="K28" s="295">
        <v>4948.3</v>
      </c>
      <c r="L28" s="298">
        <v>2081</v>
      </c>
    </row>
    <row r="29" spans="1:13" s="246" customFormat="1" ht="17.100000000000001" customHeight="1">
      <c r="A29" s="251"/>
      <c r="B29" s="288"/>
      <c r="C29" s="289" t="s">
        <v>642</v>
      </c>
      <c r="D29" s="290" t="s">
        <v>200</v>
      </c>
      <c r="E29" s="264"/>
      <c r="F29" s="297">
        <v>247034</v>
      </c>
      <c r="G29" s="297">
        <v>125225</v>
      </c>
      <c r="H29" s="297">
        <v>121809</v>
      </c>
      <c r="I29" s="306">
        <v>3179</v>
      </c>
      <c r="J29" s="307">
        <v>1.3036435586999999</v>
      </c>
      <c r="K29" s="308">
        <v>8996.1</v>
      </c>
      <c r="L29" s="298">
        <v>4204</v>
      </c>
    </row>
    <row r="30" spans="1:13" s="246" customFormat="1" ht="17.100000000000001" customHeight="1">
      <c r="A30" s="251"/>
      <c r="B30" s="288"/>
      <c r="C30" s="289" t="s">
        <v>197</v>
      </c>
      <c r="D30" s="290" t="s">
        <v>73</v>
      </c>
      <c r="E30" s="264"/>
      <c r="F30" s="297">
        <v>337498</v>
      </c>
      <c r="G30" s="297">
        <v>167023</v>
      </c>
      <c r="H30" s="297">
        <v>170475</v>
      </c>
      <c r="I30" s="306">
        <v>11185</v>
      </c>
      <c r="J30" s="307">
        <v>3.4276905915000002</v>
      </c>
      <c r="K30" s="308">
        <v>5602.6</v>
      </c>
      <c r="L30" s="298">
        <v>4152</v>
      </c>
    </row>
    <row r="31" spans="1:13" s="246" customFormat="1" ht="17.100000000000001" customHeight="1">
      <c r="A31" s="251"/>
      <c r="B31" s="288"/>
      <c r="C31" s="289" t="s">
        <v>227</v>
      </c>
      <c r="D31" s="290" t="s">
        <v>644</v>
      </c>
      <c r="E31" s="264"/>
      <c r="F31" s="291">
        <v>72260</v>
      </c>
      <c r="G31" s="292">
        <v>36737</v>
      </c>
      <c r="H31" s="292">
        <v>35523</v>
      </c>
      <c r="I31" s="293">
        <v>758</v>
      </c>
      <c r="J31" s="294">
        <v>1.0601102066999999</v>
      </c>
      <c r="K31" s="295">
        <v>14140.9</v>
      </c>
      <c r="L31" s="298">
        <v>3738</v>
      </c>
    </row>
    <row r="32" spans="1:13" s="246" customFormat="1" ht="17.100000000000001" customHeight="1">
      <c r="A32" s="251"/>
      <c r="B32" s="288"/>
      <c r="C32" s="289" t="s">
        <v>646</v>
      </c>
      <c r="D32" s="290" t="s">
        <v>647</v>
      </c>
      <c r="E32" s="264"/>
      <c r="F32" s="297">
        <v>136150</v>
      </c>
      <c r="G32" s="297">
        <v>69674</v>
      </c>
      <c r="H32" s="297">
        <v>66476</v>
      </c>
      <c r="I32" s="309">
        <v>13071</v>
      </c>
      <c r="J32" s="310">
        <v>10.620008287399999</v>
      </c>
      <c r="K32" s="308">
        <v>7484.9</v>
      </c>
      <c r="L32" s="298">
        <v>3843</v>
      </c>
    </row>
    <row r="33" spans="1:12" s="246" customFormat="1" ht="6" customHeight="1">
      <c r="A33" s="251"/>
      <c r="B33" s="288"/>
      <c r="C33" s="289"/>
      <c r="D33" s="290"/>
      <c r="E33" s="264"/>
      <c r="I33" s="285"/>
      <c r="J33" s="286"/>
    </row>
    <row r="34" spans="1:12" s="246" customFormat="1" ht="17.100000000000001" customHeight="1">
      <c r="A34" s="251"/>
      <c r="B34" s="288"/>
      <c r="C34" s="289" t="s">
        <v>651</v>
      </c>
      <c r="D34" s="290" t="s">
        <v>652</v>
      </c>
      <c r="E34" s="264"/>
      <c r="F34" s="297">
        <v>148390</v>
      </c>
      <c r="G34" s="297">
        <v>73408</v>
      </c>
      <c r="H34" s="297">
        <v>74982</v>
      </c>
      <c r="I34" s="309">
        <v>-1482</v>
      </c>
      <c r="J34" s="310">
        <v>-0.98884381340000005</v>
      </c>
      <c r="K34" s="308">
        <v>3320.4</v>
      </c>
      <c r="L34" s="298">
        <v>1337</v>
      </c>
    </row>
    <row r="35" spans="1:12" s="246" customFormat="1" ht="17.100000000000001" customHeight="1">
      <c r="A35" s="251"/>
      <c r="B35" s="288"/>
      <c r="C35" s="289" t="s">
        <v>653</v>
      </c>
      <c r="D35" s="290" t="s">
        <v>654</v>
      </c>
      <c r="E35" s="264"/>
      <c r="F35" s="297">
        <v>136299</v>
      </c>
      <c r="G35" s="297">
        <v>69971</v>
      </c>
      <c r="H35" s="297">
        <v>66328</v>
      </c>
      <c r="I35" s="309">
        <v>6608</v>
      </c>
      <c r="J35" s="310">
        <v>5.0951877925</v>
      </c>
      <c r="K35" s="308">
        <v>7431.8</v>
      </c>
      <c r="L35" s="298">
        <v>2419</v>
      </c>
    </row>
    <row r="36" spans="1:12" s="246" customFormat="1" ht="17.100000000000001" customHeight="1">
      <c r="A36" s="251"/>
      <c r="B36" s="288"/>
      <c r="C36" s="289" t="s">
        <v>656</v>
      </c>
      <c r="D36" s="290" t="s">
        <v>494</v>
      </c>
      <c r="E36" s="264"/>
      <c r="F36" s="297">
        <v>72676</v>
      </c>
      <c r="G36" s="297">
        <v>35998</v>
      </c>
      <c r="H36" s="297">
        <v>36678</v>
      </c>
      <c r="I36" s="306">
        <v>3065</v>
      </c>
      <c r="J36" s="307">
        <v>4.4030397495000004</v>
      </c>
      <c r="K36" s="308">
        <v>8030.5</v>
      </c>
      <c r="L36" s="298">
        <v>1024</v>
      </c>
    </row>
    <row r="37" spans="1:12" s="246" customFormat="1" ht="17.100000000000001" customHeight="1">
      <c r="A37" s="251"/>
      <c r="B37" s="288"/>
      <c r="C37" s="289" t="s">
        <v>111</v>
      </c>
      <c r="D37" s="290" t="s">
        <v>337</v>
      </c>
      <c r="E37" s="264"/>
      <c r="F37" s="297">
        <v>80826</v>
      </c>
      <c r="G37" s="297">
        <v>41763</v>
      </c>
      <c r="H37" s="297">
        <v>39063</v>
      </c>
      <c r="I37" s="309">
        <v>81</v>
      </c>
      <c r="J37" s="310">
        <v>0.10031580900000001</v>
      </c>
      <c r="K37" s="308">
        <v>7321.2</v>
      </c>
      <c r="L37" s="298">
        <v>1663</v>
      </c>
    </row>
    <row r="38" spans="1:12" s="246" customFormat="1" ht="17.100000000000001" customHeight="1">
      <c r="A38" s="251"/>
      <c r="B38" s="288"/>
      <c r="C38" s="289" t="s">
        <v>102</v>
      </c>
      <c r="D38" s="290" t="s">
        <v>657</v>
      </c>
      <c r="E38" s="264"/>
      <c r="F38" s="291">
        <v>162122</v>
      </c>
      <c r="G38" s="292">
        <v>80627</v>
      </c>
      <c r="H38" s="292">
        <v>81495</v>
      </c>
      <c r="I38" s="293">
        <v>3345</v>
      </c>
      <c r="J38" s="294">
        <v>2.1067283044999998</v>
      </c>
      <c r="K38" s="295">
        <v>7116.9</v>
      </c>
      <c r="L38" s="298">
        <v>2154</v>
      </c>
    </row>
    <row r="39" spans="1:12" s="246" customFormat="1" ht="6" customHeight="1">
      <c r="A39" s="251"/>
      <c r="B39" s="288"/>
      <c r="C39" s="289"/>
      <c r="D39" s="290"/>
      <c r="E39" s="264"/>
      <c r="I39" s="285"/>
      <c r="J39" s="286"/>
    </row>
    <row r="40" spans="1:12" s="246" customFormat="1" ht="17.100000000000001" customHeight="1">
      <c r="A40" s="251"/>
      <c r="B40" s="288"/>
      <c r="C40" s="289" t="s">
        <v>659</v>
      </c>
      <c r="D40" s="290" t="s">
        <v>661</v>
      </c>
      <c r="E40" s="264"/>
      <c r="F40" s="297">
        <v>73936</v>
      </c>
      <c r="G40" s="297">
        <v>36567</v>
      </c>
      <c r="H40" s="297">
        <v>37369</v>
      </c>
      <c r="I40" s="309">
        <v>-775</v>
      </c>
      <c r="J40" s="310">
        <v>-1.0373305135999999</v>
      </c>
      <c r="K40" s="308">
        <v>2916.6</v>
      </c>
      <c r="L40" s="298">
        <v>472</v>
      </c>
    </row>
    <row r="41" spans="1:12" s="246" customFormat="1" ht="17.100000000000001" customHeight="1">
      <c r="A41" s="251"/>
      <c r="B41" s="288"/>
      <c r="C41" s="289" t="s">
        <v>573</v>
      </c>
      <c r="D41" s="290" t="s">
        <v>243</v>
      </c>
      <c r="E41" s="264"/>
      <c r="F41" s="297">
        <v>152311</v>
      </c>
      <c r="G41" s="297">
        <v>75993</v>
      </c>
      <c r="H41" s="297">
        <v>76318</v>
      </c>
      <c r="I41" s="309">
        <v>-1999</v>
      </c>
      <c r="J41" s="310">
        <v>-1.2954442356</v>
      </c>
      <c r="K41" s="308">
        <v>1848.2</v>
      </c>
      <c r="L41" s="298">
        <v>1753</v>
      </c>
    </row>
    <row r="42" spans="1:12" s="246" customFormat="1" ht="17.100000000000001" customHeight="1">
      <c r="A42" s="251"/>
      <c r="B42" s="288"/>
      <c r="C42" s="289" t="s">
        <v>662</v>
      </c>
      <c r="D42" s="290" t="s">
        <v>170</v>
      </c>
      <c r="E42" s="264"/>
      <c r="F42" s="297">
        <v>67409</v>
      </c>
      <c r="G42" s="297">
        <v>33320</v>
      </c>
      <c r="H42" s="297">
        <v>34089</v>
      </c>
      <c r="I42" s="309">
        <v>-1479</v>
      </c>
      <c r="J42" s="310">
        <v>-2.1469631865999999</v>
      </c>
      <c r="K42" s="308">
        <v>3401.1</v>
      </c>
      <c r="L42" s="298">
        <v>365</v>
      </c>
    </row>
    <row r="43" spans="1:12" s="246" customFormat="1" ht="17.100000000000001" customHeight="1">
      <c r="A43" s="251"/>
      <c r="B43" s="288"/>
      <c r="C43" s="289" t="s">
        <v>1</v>
      </c>
      <c r="D43" s="290" t="s">
        <v>510</v>
      </c>
      <c r="E43" s="264"/>
      <c r="F43" s="297">
        <v>86717</v>
      </c>
      <c r="G43" s="297">
        <v>44812</v>
      </c>
      <c r="H43" s="297">
        <v>41905</v>
      </c>
      <c r="I43" s="309">
        <v>3740</v>
      </c>
      <c r="J43" s="310">
        <v>4.5072730997999999</v>
      </c>
      <c r="K43" s="308">
        <v>4812.3</v>
      </c>
      <c r="L43" s="298">
        <v>2321</v>
      </c>
    </row>
    <row r="44" spans="1:12" s="246" customFormat="1" ht="17.100000000000001" customHeight="1">
      <c r="A44" s="251"/>
      <c r="B44" s="288"/>
      <c r="C44" s="289" t="s">
        <v>500</v>
      </c>
      <c r="D44" s="290" t="s">
        <v>448</v>
      </c>
      <c r="E44" s="264"/>
      <c r="F44" s="297">
        <v>108102</v>
      </c>
      <c r="G44" s="297">
        <v>53312</v>
      </c>
      <c r="H44" s="297">
        <v>54790</v>
      </c>
      <c r="I44" s="309">
        <v>1366</v>
      </c>
      <c r="J44" s="310">
        <v>1.2797931345</v>
      </c>
      <c r="K44" s="308">
        <v>5468</v>
      </c>
      <c r="L44" s="298">
        <v>1215</v>
      </c>
    </row>
    <row r="45" spans="1:12" s="246" customFormat="1" ht="6" customHeight="1">
      <c r="A45" s="251"/>
      <c r="B45" s="288"/>
      <c r="C45" s="289"/>
      <c r="D45" s="290"/>
      <c r="E45" s="264"/>
      <c r="I45" s="285"/>
      <c r="J45" s="286"/>
    </row>
    <row r="46" spans="1:12" s="246" customFormat="1" ht="17.100000000000001" customHeight="1">
      <c r="A46" s="251"/>
      <c r="B46" s="288"/>
      <c r="C46" s="289" t="s">
        <v>204</v>
      </c>
      <c r="D46" s="290" t="s">
        <v>533</v>
      </c>
      <c r="E46" s="264"/>
      <c r="F46" s="291">
        <v>136521</v>
      </c>
      <c r="G46" s="292">
        <v>68950</v>
      </c>
      <c r="H46" s="292">
        <v>67571</v>
      </c>
      <c r="I46" s="293">
        <v>5106</v>
      </c>
      <c r="J46" s="294">
        <v>3.8854012098999999</v>
      </c>
      <c r="K46" s="295">
        <v>4531.1000000000004</v>
      </c>
      <c r="L46" s="298">
        <v>2912</v>
      </c>
    </row>
    <row r="47" spans="1:12" s="246" customFormat="1" ht="17.100000000000001" customHeight="1">
      <c r="A47" s="251"/>
      <c r="B47" s="288"/>
      <c r="C47" s="289" t="s">
        <v>663</v>
      </c>
      <c r="D47" s="290" t="s">
        <v>325</v>
      </c>
      <c r="E47" s="264"/>
      <c r="F47" s="297">
        <v>62380</v>
      </c>
      <c r="G47" s="297">
        <v>30975</v>
      </c>
      <c r="H47" s="297">
        <v>31405</v>
      </c>
      <c r="I47" s="309">
        <v>-929</v>
      </c>
      <c r="J47" s="310">
        <v>-1.4674058981</v>
      </c>
      <c r="K47" s="308">
        <v>2286.6999999999998</v>
      </c>
      <c r="L47" s="298">
        <v>409</v>
      </c>
    </row>
    <row r="48" spans="1:12" s="246" customFormat="1" ht="17.100000000000001" customHeight="1">
      <c r="A48" s="251"/>
      <c r="B48" s="288"/>
      <c r="C48" s="289" t="s">
        <v>430</v>
      </c>
      <c r="D48" s="290" t="s">
        <v>387</v>
      </c>
      <c r="E48" s="264"/>
      <c r="F48" s="297">
        <v>101679</v>
      </c>
      <c r="G48" s="297">
        <v>51307</v>
      </c>
      <c r="H48" s="297">
        <v>50372</v>
      </c>
      <c r="I48" s="306">
        <v>-21</v>
      </c>
      <c r="J48" s="307">
        <v>-2.0648967599999998E-2</v>
      </c>
      <c r="K48" s="308">
        <v>2478.8000000000002</v>
      </c>
      <c r="L48" s="298">
        <v>1585</v>
      </c>
    </row>
    <row r="49" spans="1:12" s="246" customFormat="1" ht="17.100000000000001" customHeight="1">
      <c r="A49" s="251"/>
      <c r="B49" s="288"/>
      <c r="C49" s="289" t="s">
        <v>664</v>
      </c>
      <c r="D49" s="290" t="s">
        <v>666</v>
      </c>
      <c r="E49" s="264"/>
      <c r="F49" s="297">
        <v>52524</v>
      </c>
      <c r="G49" s="297">
        <v>26133</v>
      </c>
      <c r="H49" s="297">
        <v>26391</v>
      </c>
      <c r="I49" s="306">
        <v>-1488</v>
      </c>
      <c r="J49" s="307">
        <v>-2.7549433459000001</v>
      </c>
      <c r="K49" s="308">
        <v>1548</v>
      </c>
      <c r="L49" s="298">
        <v>735</v>
      </c>
    </row>
    <row r="50" spans="1:12" s="246" customFormat="1" ht="17.100000000000001" customHeight="1">
      <c r="A50" s="251"/>
      <c r="B50" s="288"/>
      <c r="C50" s="289" t="s">
        <v>668</v>
      </c>
      <c r="D50" s="290" t="s">
        <v>671</v>
      </c>
      <c r="E50" s="264"/>
      <c r="F50" s="297">
        <v>70255</v>
      </c>
      <c r="G50" s="297">
        <v>34976</v>
      </c>
      <c r="H50" s="297">
        <v>35279</v>
      </c>
      <c r="I50" s="306">
        <v>265</v>
      </c>
      <c r="J50" s="307">
        <v>0.37862551789999999</v>
      </c>
      <c r="K50" s="308">
        <v>3980.5</v>
      </c>
      <c r="L50" s="298">
        <v>743</v>
      </c>
    </row>
    <row r="51" spans="1:12" s="246" customFormat="1" ht="6" customHeight="1">
      <c r="A51" s="251"/>
      <c r="B51" s="288"/>
      <c r="C51" s="289"/>
      <c r="D51" s="290"/>
      <c r="E51" s="264"/>
      <c r="F51" s="311"/>
      <c r="G51" s="292"/>
      <c r="H51" s="292"/>
      <c r="I51" s="309"/>
      <c r="J51" s="310"/>
      <c r="K51" s="308"/>
      <c r="L51" s="298"/>
    </row>
    <row r="52" spans="1:12" s="246" customFormat="1" ht="17.100000000000001" customHeight="1">
      <c r="A52" s="251"/>
      <c r="B52" s="288"/>
      <c r="C52" s="289" t="s">
        <v>672</v>
      </c>
      <c r="D52" s="290" t="s">
        <v>673</v>
      </c>
      <c r="E52" s="264"/>
      <c r="F52" s="297">
        <v>56520</v>
      </c>
      <c r="G52" s="297">
        <v>28069</v>
      </c>
      <c r="H52" s="297">
        <v>28451</v>
      </c>
      <c r="I52" s="309">
        <v>-953</v>
      </c>
      <c r="J52" s="310">
        <v>-1.6581699233</v>
      </c>
      <c r="K52" s="308">
        <v>1190.4000000000001</v>
      </c>
      <c r="L52" s="298">
        <v>655</v>
      </c>
    </row>
    <row r="53" spans="1:12" s="246" customFormat="1" ht="17.100000000000001" customHeight="1">
      <c r="A53" s="251"/>
      <c r="B53" s="288"/>
      <c r="C53" s="289" t="s">
        <v>674</v>
      </c>
      <c r="D53" s="290" t="s">
        <v>677</v>
      </c>
      <c r="E53" s="264"/>
      <c r="F53" s="311">
        <v>69738</v>
      </c>
      <c r="G53" s="292">
        <v>34955</v>
      </c>
      <c r="H53" s="292">
        <v>34783</v>
      </c>
      <c r="I53" s="309">
        <v>4440</v>
      </c>
      <c r="J53" s="310">
        <v>6.7995956997000002</v>
      </c>
      <c r="K53" s="308">
        <v>2202.6999999999998</v>
      </c>
      <c r="L53" s="298">
        <v>1026</v>
      </c>
    </row>
    <row r="54" spans="1:12" s="246" customFormat="1" ht="17.100000000000001" customHeight="1">
      <c r="A54" s="251"/>
      <c r="B54" s="288"/>
      <c r="C54" s="289" t="s">
        <v>89</v>
      </c>
      <c r="D54" s="312" t="s">
        <v>678</v>
      </c>
      <c r="E54" s="264"/>
      <c r="F54" s="311">
        <v>110970</v>
      </c>
      <c r="G54" s="292">
        <v>54910</v>
      </c>
      <c r="H54" s="292">
        <v>56060</v>
      </c>
      <c r="I54" s="309">
        <v>5275</v>
      </c>
      <c r="J54" s="310">
        <v>4.9907753442000002</v>
      </c>
      <c r="K54" s="308">
        <v>7579.9</v>
      </c>
      <c r="L54" s="298">
        <v>1711</v>
      </c>
    </row>
    <row r="55" spans="1:12" s="250" customFormat="1" ht="17.100000000000001" customHeight="1">
      <c r="A55" s="251"/>
      <c r="B55" s="264"/>
      <c r="C55" s="289" t="s">
        <v>679</v>
      </c>
      <c r="D55" s="290" t="s">
        <v>680</v>
      </c>
      <c r="E55" s="264"/>
      <c r="F55" s="311">
        <v>51535</v>
      </c>
      <c r="G55" s="292">
        <v>25540</v>
      </c>
      <c r="H55" s="292">
        <v>25995</v>
      </c>
      <c r="I55" s="306">
        <v>1263</v>
      </c>
      <c r="J55" s="307">
        <v>2.5123329089999999</v>
      </c>
      <c r="K55" s="308">
        <v>2068</v>
      </c>
      <c r="L55" s="298">
        <v>264</v>
      </c>
    </row>
    <row r="56" spans="1:12" s="250" customFormat="1" ht="8.25" customHeight="1">
      <c r="A56" s="251"/>
      <c r="B56" s="313"/>
      <c r="C56" s="314"/>
      <c r="D56" s="315"/>
      <c r="E56" s="313"/>
      <c r="F56" s="316"/>
      <c r="G56" s="317"/>
      <c r="H56" s="317"/>
      <c r="I56" s="318"/>
      <c r="J56" s="319"/>
      <c r="K56" s="320"/>
      <c r="L56" s="321"/>
    </row>
    <row r="57" spans="1:12" s="246" customFormat="1" ht="17.25" customHeight="1">
      <c r="A57" s="251"/>
      <c r="B57" s="252"/>
      <c r="C57" s="789"/>
      <c r="D57" s="789"/>
      <c r="E57" s="789"/>
      <c r="F57" s="789"/>
      <c r="G57" s="789"/>
      <c r="H57" s="789"/>
      <c r="I57" s="789"/>
      <c r="J57" s="789"/>
      <c r="K57" s="789"/>
      <c r="L57" s="322"/>
    </row>
    <row r="58" spans="1:12" s="246" customFormat="1" ht="12" customHeight="1">
      <c r="A58" s="251"/>
      <c r="B58" s="252"/>
      <c r="C58" s="323"/>
      <c r="D58" s="324"/>
      <c r="E58" s="263"/>
      <c r="F58" s="325"/>
      <c r="G58" s="326"/>
      <c r="H58" s="326"/>
      <c r="I58" s="327"/>
      <c r="J58" s="328"/>
      <c r="K58" s="329"/>
      <c r="L58" s="322"/>
    </row>
    <row r="59" spans="1:12" s="246" customFormat="1" ht="12" customHeight="1">
      <c r="A59" s="251"/>
      <c r="B59" s="252"/>
      <c r="C59" s="323"/>
      <c r="D59" s="324"/>
      <c r="E59" s="263"/>
      <c r="F59" s="325"/>
      <c r="G59" s="326"/>
      <c r="H59" s="326"/>
      <c r="I59" s="327"/>
      <c r="J59" s="328"/>
      <c r="K59" s="329"/>
      <c r="L59" s="322"/>
    </row>
    <row r="60" spans="1:12" s="246" customFormat="1" ht="12" customHeight="1">
      <c r="A60" s="251"/>
      <c r="B60" s="252"/>
      <c r="C60" s="323"/>
      <c r="D60" s="324"/>
      <c r="E60" s="263"/>
      <c r="F60" s="325"/>
      <c r="G60" s="326"/>
      <c r="H60" s="326"/>
      <c r="I60" s="327"/>
      <c r="J60" s="328"/>
      <c r="K60" s="329"/>
      <c r="L60" s="322"/>
    </row>
    <row r="61" spans="1:12" ht="12" customHeight="1">
      <c r="H61" s="297"/>
      <c r="L61" s="330"/>
    </row>
    <row r="62" spans="1:12" ht="12" customHeight="1">
      <c r="H62" s="292"/>
      <c r="L62" s="331"/>
    </row>
    <row r="63" spans="1:12" ht="12" customHeight="1">
      <c r="H63" s="297"/>
      <c r="L63" s="331"/>
    </row>
    <row r="64" spans="1:12" ht="12" customHeight="1">
      <c r="H64" s="297"/>
      <c r="L64" s="331"/>
    </row>
    <row r="65" spans="8:12" ht="12" customHeight="1">
      <c r="H65" s="297"/>
      <c r="L65" s="331"/>
    </row>
    <row r="66" spans="8:12" ht="12" customHeight="1">
      <c r="H66" s="297"/>
      <c r="L66" s="331"/>
    </row>
    <row r="67" spans="8:12" ht="12" customHeight="1">
      <c r="H67" s="297"/>
      <c r="L67" s="331"/>
    </row>
    <row r="68" spans="8:12" ht="12" customHeight="1">
      <c r="H68" s="292"/>
      <c r="L68" s="332"/>
    </row>
    <row r="69" spans="8:12" ht="12" customHeight="1">
      <c r="H69" s="297"/>
      <c r="L69" s="331"/>
    </row>
    <row r="70" spans="8:12" ht="12" customHeight="1">
      <c r="H70" s="275"/>
      <c r="L70" s="331"/>
    </row>
    <row r="71" spans="8:12" ht="12" customHeight="1">
      <c r="H71" s="297"/>
      <c r="L71" s="331"/>
    </row>
    <row r="72" spans="8:12" ht="12" customHeight="1">
      <c r="H72" s="297"/>
      <c r="L72" s="331"/>
    </row>
    <row r="73" spans="8:12" ht="12" customHeight="1">
      <c r="H73" s="297"/>
      <c r="L73" s="331"/>
    </row>
    <row r="74" spans="8:12" ht="12" customHeight="1">
      <c r="H74" s="292"/>
      <c r="L74" s="331"/>
    </row>
    <row r="75" spans="8:12" ht="12" customHeight="1">
      <c r="H75" s="297"/>
      <c r="L75" s="331"/>
    </row>
    <row r="76" spans="8:12" ht="12" customHeight="1">
      <c r="H76" s="297"/>
      <c r="L76" s="331"/>
    </row>
    <row r="77" spans="8:12" ht="12" customHeight="1">
      <c r="H77" s="297"/>
      <c r="L77" s="331"/>
    </row>
    <row r="78" spans="8:12" ht="12" customHeight="1">
      <c r="H78" s="297"/>
      <c r="L78" s="331"/>
    </row>
    <row r="79" spans="8:12" ht="12" customHeight="1">
      <c r="H79" s="297"/>
      <c r="L79" s="331"/>
    </row>
    <row r="80" spans="8:12" ht="12" customHeight="1">
      <c r="H80" s="292"/>
      <c r="L80" s="331"/>
    </row>
    <row r="81" spans="8:12" ht="12" customHeight="1">
      <c r="H81" s="297"/>
      <c r="L81" s="331"/>
    </row>
    <row r="82" spans="8:12" ht="12" customHeight="1">
      <c r="H82" s="297"/>
      <c r="L82" s="331"/>
    </row>
    <row r="83" spans="8:12" ht="12" customHeight="1">
      <c r="H83" s="297"/>
      <c r="L83" s="331"/>
    </row>
    <row r="84" spans="8:12" ht="12" customHeight="1">
      <c r="H84" s="297"/>
      <c r="L84" s="331"/>
    </row>
    <row r="85" spans="8:12" ht="12" customHeight="1">
      <c r="H85" s="297"/>
      <c r="L85" s="331"/>
    </row>
    <row r="86" spans="8:12" ht="12" customHeight="1">
      <c r="H86" s="292"/>
      <c r="L86" s="331"/>
    </row>
    <row r="87" spans="8:12" ht="12" customHeight="1">
      <c r="H87" s="297"/>
      <c r="L87" s="331"/>
    </row>
    <row r="88" spans="8:12" ht="12" customHeight="1">
      <c r="H88" s="297"/>
      <c r="L88" s="331"/>
    </row>
    <row r="89" spans="8:12" ht="12" customHeight="1">
      <c r="H89" s="297"/>
      <c r="L89" s="331"/>
    </row>
    <row r="90" spans="8:12" ht="12" customHeight="1">
      <c r="H90" s="297"/>
      <c r="L90" s="331"/>
    </row>
    <row r="91" spans="8:12" ht="12" customHeight="1">
      <c r="H91" s="297"/>
      <c r="L91" s="331"/>
    </row>
    <row r="92" spans="8:12" ht="12" customHeight="1">
      <c r="H92" s="292"/>
      <c r="L92" s="331"/>
    </row>
    <row r="93" spans="8:12" ht="12" customHeight="1">
      <c r="H93" s="297"/>
      <c r="L93" s="331"/>
    </row>
    <row r="94" spans="8:12" ht="12" customHeight="1">
      <c r="H94" s="297"/>
      <c r="L94" s="331"/>
    </row>
    <row r="95" spans="8:12" ht="12" customHeight="1">
      <c r="H95" s="297"/>
      <c r="L95" s="331"/>
    </row>
    <row r="96" spans="8:12" ht="12" customHeight="1">
      <c r="H96" s="297"/>
      <c r="L96" s="331"/>
    </row>
    <row r="97" spans="8:12" ht="12" customHeight="1">
      <c r="H97" s="297"/>
      <c r="L97" s="331"/>
    </row>
    <row r="98" spans="8:12" ht="8.25" customHeight="1">
      <c r="H98" s="292"/>
      <c r="L98" s="331"/>
    </row>
    <row r="99" spans="8:12" ht="8.25" customHeight="1">
      <c r="H99" s="292"/>
      <c r="L99" s="331"/>
    </row>
    <row r="100" spans="8:12" ht="7.5" customHeight="1">
      <c r="H100" s="292"/>
      <c r="L100" s="331"/>
    </row>
    <row r="101" spans="8:12" ht="9" customHeight="1">
      <c r="H101" s="292"/>
    </row>
    <row r="102" spans="8:12" ht="19.5" customHeight="1">
      <c r="H102" s="292"/>
      <c r="L102" s="333"/>
    </row>
    <row r="103" spans="8:12" ht="20.25" customHeight="1">
      <c r="H103" s="292"/>
    </row>
    <row r="104" spans="8:12" ht="6.75" customHeight="1">
      <c r="H104" s="292"/>
    </row>
    <row r="105" spans="8:12" ht="21" customHeight="1">
      <c r="H105" s="297"/>
    </row>
    <row r="106" spans="8:12" ht="19.5" customHeight="1">
      <c r="H106" s="297"/>
    </row>
    <row r="107" spans="8:12" ht="12" customHeight="1">
      <c r="H107" s="297"/>
    </row>
    <row r="108" spans="8:12" ht="16.5" customHeight="1">
      <c r="H108" s="297"/>
    </row>
    <row r="109" spans="8:12" ht="12" customHeight="1"/>
    <row r="110" spans="8:12" ht="16.5" customHeight="1">
      <c r="H110" s="334"/>
    </row>
    <row r="111" spans="8:12" ht="12" customHeight="1"/>
    <row r="112" spans="8:12" ht="12" customHeight="1"/>
    <row r="113" ht="12" customHeight="1"/>
    <row r="114" ht="12" customHeight="1"/>
    <row r="115" ht="15.75" customHeight="1"/>
    <row r="116" ht="12" customHeight="1"/>
    <row r="117" ht="12" customHeight="1"/>
    <row r="118" ht="7.5" customHeight="1"/>
    <row r="119" ht="7.5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8.25" customHeight="1"/>
    <row r="152" ht="8.25" customHeight="1"/>
    <row r="153" ht="7.5" customHeight="1"/>
  </sheetData>
  <mergeCells count="10">
    <mergeCell ref="C6:D6"/>
    <mergeCell ref="C7:D7"/>
    <mergeCell ref="C8:D8"/>
    <mergeCell ref="C57:K57"/>
    <mergeCell ref="I1:L1"/>
    <mergeCell ref="B3:E4"/>
    <mergeCell ref="F3:H3"/>
    <mergeCell ref="I3:J3"/>
    <mergeCell ref="K3:K4"/>
    <mergeCell ref="L3:L4"/>
  </mergeCells>
  <phoneticPr fontId="69"/>
  <pageMargins left="0.59055118110236227" right="0.31496062992125984" top="0.78740157480314965" bottom="0.74" header="0.47244094488188981" footer="0.51181102362204722"/>
  <pageSetup paperSize="9" scale="87" firstPageNumber="0" orientation="portrait" r:id="rId1"/>
  <headerFooter alignWithMargins="0">
    <oddFooter>&amp;C&amp;12
&amp;"ＭＳ Ｐ明朝,標準"- 20 -</oddFooter>
  </headerFooter>
  <rowBreaks count="2" manualBreakCount="2">
    <brk id="100" max="16383" man="1"/>
    <brk id="153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4"/>
  <sheetViews>
    <sheetView tabSelected="1" zoomScaleNormal="100" workbookViewId="0">
      <selection activeCell="L40" sqref="L40"/>
    </sheetView>
  </sheetViews>
  <sheetFormatPr defaultColWidth="9.875" defaultRowHeight="14.65" customHeight="1"/>
  <cols>
    <col min="1" max="1" width="2.875" style="244" customWidth="1"/>
    <col min="2" max="2" width="14.125" style="335" customWidth="1"/>
    <col min="3" max="8" width="14.125" style="245" customWidth="1"/>
    <col min="9" max="9" width="9.875" style="245" bestFit="1"/>
    <col min="10" max="16384" width="9.875" style="245"/>
  </cols>
  <sheetData>
    <row r="1" spans="1:9" ht="23.25" customHeight="1">
      <c r="B1" s="808" t="s">
        <v>681</v>
      </c>
      <c r="C1" s="808"/>
      <c r="D1" s="339"/>
      <c r="E1" s="339"/>
      <c r="F1" s="339"/>
      <c r="G1" s="339"/>
      <c r="H1" s="339"/>
    </row>
    <row r="2" spans="1:9" s="246" customFormat="1" ht="18" customHeight="1">
      <c r="A2" s="251"/>
      <c r="B2" s="340"/>
      <c r="C2" s="254"/>
      <c r="D2" s="255"/>
      <c r="E2" s="256"/>
      <c r="F2" s="257"/>
      <c r="G2" s="809" t="s">
        <v>487</v>
      </c>
      <c r="H2" s="809"/>
    </row>
    <row r="3" spans="1:9" s="247" customFormat="1" ht="21" customHeight="1">
      <c r="A3" s="259"/>
      <c r="B3" s="810" t="s">
        <v>682</v>
      </c>
      <c r="C3" s="812" t="s">
        <v>365</v>
      </c>
      <c r="D3" s="812" t="s">
        <v>684</v>
      </c>
      <c r="E3" s="341" t="s">
        <v>687</v>
      </c>
      <c r="F3" s="814" t="s">
        <v>688</v>
      </c>
      <c r="G3" s="801" t="s">
        <v>631</v>
      </c>
      <c r="H3" s="799" t="s">
        <v>689</v>
      </c>
    </row>
    <row r="4" spans="1:9" s="247" customFormat="1" ht="21" customHeight="1">
      <c r="A4" s="259"/>
      <c r="B4" s="811"/>
      <c r="C4" s="813"/>
      <c r="D4" s="813"/>
      <c r="E4" s="342" t="s">
        <v>51</v>
      </c>
      <c r="F4" s="815"/>
      <c r="G4" s="802"/>
      <c r="H4" s="800"/>
    </row>
    <row r="5" spans="1:9" s="248" customFormat="1" ht="11.25" customHeight="1">
      <c r="A5" s="263"/>
      <c r="B5" s="267" t="s">
        <v>619</v>
      </c>
      <c r="C5" s="267" t="s">
        <v>620</v>
      </c>
      <c r="D5" s="267" t="s">
        <v>620</v>
      </c>
      <c r="E5" s="268" t="s">
        <v>235</v>
      </c>
      <c r="F5" s="269" t="s">
        <v>690</v>
      </c>
      <c r="G5" s="343" t="s">
        <v>691</v>
      </c>
      <c r="H5" s="344"/>
    </row>
    <row r="6" spans="1:9" s="249" customFormat="1" ht="17.100000000000001" customHeight="1">
      <c r="A6" s="272"/>
      <c r="B6" s="345">
        <v>910805</v>
      </c>
      <c r="C6" s="345">
        <v>4507174</v>
      </c>
      <c r="D6" s="345">
        <v>1788735</v>
      </c>
      <c r="E6" s="346">
        <v>24.820396646799999</v>
      </c>
      <c r="F6" s="346">
        <v>45.350786780200004</v>
      </c>
      <c r="G6" s="275">
        <v>2971659</v>
      </c>
      <c r="H6" s="347" t="s">
        <v>694</v>
      </c>
    </row>
    <row r="7" spans="1:9" s="249" customFormat="1" ht="17.100000000000001" customHeight="1">
      <c r="A7" s="272"/>
      <c r="B7" s="345">
        <v>851546</v>
      </c>
      <c r="C7" s="345">
        <v>4205771</v>
      </c>
      <c r="D7" s="345">
        <v>1644738</v>
      </c>
      <c r="E7" s="346">
        <v>24.540801291499999</v>
      </c>
      <c r="F7" s="346">
        <v>45.179865653100002</v>
      </c>
      <c r="G7" s="275">
        <v>2781840</v>
      </c>
      <c r="H7" s="348" t="s">
        <v>696</v>
      </c>
    </row>
    <row r="8" spans="1:9" s="249" customFormat="1" ht="17.100000000000001" customHeight="1">
      <c r="A8" s="272"/>
      <c r="B8" s="349">
        <v>164722</v>
      </c>
      <c r="C8" s="275">
        <v>799279</v>
      </c>
      <c r="D8" s="275">
        <v>284138</v>
      </c>
      <c r="E8" s="346">
        <v>22.764932431399998</v>
      </c>
      <c r="F8" s="346">
        <v>44.308422779799997</v>
      </c>
      <c r="G8" s="275">
        <v>533209</v>
      </c>
      <c r="H8" s="348" t="s">
        <v>577</v>
      </c>
    </row>
    <row r="9" spans="1:9" s="246" customFormat="1" ht="6" customHeight="1">
      <c r="A9" s="251"/>
      <c r="F9" s="350"/>
      <c r="H9" s="351"/>
      <c r="I9" s="287"/>
    </row>
    <row r="10" spans="1:9" s="246" customFormat="1" ht="17.100000000000001" customHeight="1">
      <c r="A10" s="251"/>
      <c r="B10" s="352">
        <v>44231</v>
      </c>
      <c r="C10" s="297">
        <v>216977</v>
      </c>
      <c r="D10" s="297">
        <v>87358</v>
      </c>
      <c r="E10" s="353">
        <v>25.062111623</v>
      </c>
      <c r="F10" s="354">
        <v>45.077224973200003</v>
      </c>
      <c r="G10" s="297">
        <v>145715</v>
      </c>
      <c r="H10" s="355" t="s">
        <v>621</v>
      </c>
    </row>
    <row r="11" spans="1:9" s="246" customFormat="1" ht="17.100000000000001" customHeight="1">
      <c r="A11" s="251"/>
      <c r="B11" s="356">
        <v>23986</v>
      </c>
      <c r="C11" s="356">
        <v>122319</v>
      </c>
      <c r="D11" s="356">
        <v>52007</v>
      </c>
      <c r="E11" s="354">
        <v>26.2248376296</v>
      </c>
      <c r="F11" s="354">
        <v>46.508582435800001</v>
      </c>
      <c r="G11" s="297">
        <v>77004</v>
      </c>
      <c r="H11" s="355" t="s">
        <v>623</v>
      </c>
    </row>
    <row r="12" spans="1:9" s="246" customFormat="1" ht="17.100000000000001" customHeight="1">
      <c r="A12" s="251"/>
      <c r="B12" s="356">
        <v>74476</v>
      </c>
      <c r="C12" s="356">
        <v>369270</v>
      </c>
      <c r="D12" s="356">
        <v>129410</v>
      </c>
      <c r="E12" s="354">
        <v>22.578495209</v>
      </c>
      <c r="F12" s="354">
        <v>44.198659701700002</v>
      </c>
      <c r="G12" s="297">
        <v>245830</v>
      </c>
      <c r="H12" s="355" t="s">
        <v>297</v>
      </c>
    </row>
    <row r="13" spans="1:9" s="246" customFormat="1" ht="17.100000000000001" customHeight="1">
      <c r="A13" s="251"/>
      <c r="B13" s="356">
        <v>9475</v>
      </c>
      <c r="C13" s="356">
        <v>49541</v>
      </c>
      <c r="D13" s="356">
        <v>22874</v>
      </c>
      <c r="E13" s="354">
        <v>27.9325925021</v>
      </c>
      <c r="F13" s="354">
        <v>47.45280254</v>
      </c>
      <c r="G13" s="297">
        <v>31015</v>
      </c>
      <c r="H13" s="355" t="s">
        <v>560</v>
      </c>
    </row>
    <row r="14" spans="1:9" s="246" customFormat="1" ht="17.100000000000001" customHeight="1">
      <c r="A14" s="251"/>
      <c r="B14" s="352">
        <v>7683</v>
      </c>
      <c r="C14" s="297">
        <v>36321</v>
      </c>
      <c r="D14" s="297">
        <v>19493</v>
      </c>
      <c r="E14" s="354">
        <v>30.699088145899999</v>
      </c>
      <c r="F14" s="354">
        <v>48.9916767721</v>
      </c>
      <c r="G14" s="297">
        <v>24038</v>
      </c>
      <c r="H14" s="355" t="s">
        <v>634</v>
      </c>
    </row>
    <row r="15" spans="1:9" s="246" customFormat="1" ht="6" customHeight="1">
      <c r="A15" s="251"/>
      <c r="F15" s="350"/>
      <c r="H15" s="355"/>
    </row>
    <row r="16" spans="1:9" s="246" customFormat="1" ht="17.100000000000001" customHeight="1">
      <c r="A16" s="251"/>
      <c r="B16" s="352">
        <v>39480</v>
      </c>
      <c r="C16" s="297">
        <v>207941</v>
      </c>
      <c r="D16" s="297">
        <v>85215</v>
      </c>
      <c r="E16" s="354">
        <v>25.618093050700001</v>
      </c>
      <c r="F16" s="354">
        <v>45.921277312100003</v>
      </c>
      <c r="G16" s="297">
        <v>145834</v>
      </c>
      <c r="H16" s="355" t="s">
        <v>95</v>
      </c>
    </row>
    <row r="17" spans="1:13" s="336" customFormat="1" ht="17.100000000000001" customHeight="1">
      <c r="A17" s="357"/>
      <c r="B17" s="349">
        <v>8693</v>
      </c>
      <c r="C17" s="275">
        <v>48820</v>
      </c>
      <c r="D17" s="275">
        <v>22896</v>
      </c>
      <c r="E17" s="358">
        <v>28.4744245047</v>
      </c>
      <c r="F17" s="359">
        <v>47.8903543136</v>
      </c>
      <c r="G17" s="275">
        <v>31749</v>
      </c>
      <c r="H17" s="360" t="s">
        <v>328</v>
      </c>
      <c r="L17" s="361"/>
      <c r="M17" s="361"/>
    </row>
    <row r="18" spans="1:13" s="246" customFormat="1" ht="17.100000000000001" customHeight="1">
      <c r="A18" s="251"/>
      <c r="B18" s="352">
        <v>13510</v>
      </c>
      <c r="C18" s="297">
        <v>69647</v>
      </c>
      <c r="D18" s="297">
        <v>28991</v>
      </c>
      <c r="E18" s="354">
        <v>25.850661625699999</v>
      </c>
      <c r="F18" s="354">
        <v>46.736901237700003</v>
      </c>
      <c r="G18" s="297">
        <v>41034</v>
      </c>
      <c r="H18" s="355" t="s">
        <v>283</v>
      </c>
    </row>
    <row r="19" spans="1:13" s="337" customFormat="1" ht="17.100000000000001" customHeight="1">
      <c r="A19" s="362"/>
      <c r="B19" s="352">
        <v>9103</v>
      </c>
      <c r="C19" s="297">
        <v>47028</v>
      </c>
      <c r="D19" s="297">
        <v>20965</v>
      </c>
      <c r="E19" s="354">
        <v>27.193369305800001</v>
      </c>
      <c r="F19" s="354">
        <v>47.154469751999997</v>
      </c>
      <c r="G19" s="297">
        <v>31004</v>
      </c>
      <c r="H19" s="355" t="s">
        <v>260</v>
      </c>
    </row>
    <row r="20" spans="1:13" s="246" customFormat="1" ht="17.100000000000001" customHeight="1">
      <c r="A20" s="251"/>
      <c r="B20" s="352">
        <v>10787</v>
      </c>
      <c r="C20" s="297">
        <v>57064</v>
      </c>
      <c r="D20" s="297">
        <v>23067</v>
      </c>
      <c r="E20" s="354">
        <v>25.371213621100001</v>
      </c>
      <c r="F20" s="354">
        <v>45.828416815200001</v>
      </c>
      <c r="G20" s="297">
        <v>37224</v>
      </c>
      <c r="H20" s="355" t="s">
        <v>498</v>
      </c>
    </row>
    <row r="21" spans="1:13" s="246" customFormat="1" ht="6" customHeight="1">
      <c r="A21" s="251"/>
      <c r="F21" s="350"/>
      <c r="H21" s="355"/>
    </row>
    <row r="22" spans="1:13" s="246" customFormat="1" ht="17.100000000000001" customHeight="1">
      <c r="A22" s="251"/>
      <c r="B22" s="363">
        <v>26611</v>
      </c>
      <c r="C22" s="297">
        <v>139656</v>
      </c>
      <c r="D22" s="297">
        <v>64924</v>
      </c>
      <c r="E22" s="354">
        <v>28.082408052200002</v>
      </c>
      <c r="F22" s="354">
        <v>46.990745746999998</v>
      </c>
      <c r="G22" s="297">
        <v>94463</v>
      </c>
      <c r="H22" s="355" t="s">
        <v>339</v>
      </c>
    </row>
    <row r="23" spans="1:13" s="246" customFormat="1" ht="17.100000000000001" customHeight="1">
      <c r="A23" s="251"/>
      <c r="B23" s="352">
        <v>17132</v>
      </c>
      <c r="C23" s="297">
        <v>91010</v>
      </c>
      <c r="D23" s="297">
        <v>43489</v>
      </c>
      <c r="E23" s="354">
        <v>28.680810652200002</v>
      </c>
      <c r="F23" s="354">
        <v>47.3323891553</v>
      </c>
      <c r="G23" s="297">
        <v>62028</v>
      </c>
      <c r="H23" s="355" t="s">
        <v>190</v>
      </c>
    </row>
    <row r="24" spans="1:13" s="246" customFormat="1" ht="17.100000000000001" customHeight="1">
      <c r="A24" s="251"/>
      <c r="B24" s="352">
        <v>6338</v>
      </c>
      <c r="C24" s="297">
        <v>33261</v>
      </c>
      <c r="D24" s="297">
        <v>14788</v>
      </c>
      <c r="E24" s="353">
        <v>27.190321216499999</v>
      </c>
      <c r="F24" s="364">
        <v>47.291862025900002</v>
      </c>
      <c r="G24" s="297">
        <v>20366</v>
      </c>
      <c r="H24" s="355" t="s">
        <v>360</v>
      </c>
    </row>
    <row r="25" spans="1:13" s="246" customFormat="1" ht="17.100000000000001" customHeight="1">
      <c r="A25" s="251"/>
      <c r="B25" s="352">
        <v>14096</v>
      </c>
      <c r="C25" s="297">
        <v>72869</v>
      </c>
      <c r="D25" s="297">
        <v>30968</v>
      </c>
      <c r="E25" s="365">
        <v>26.2589775551</v>
      </c>
      <c r="F25" s="354">
        <v>46.545737834199997</v>
      </c>
      <c r="G25" s="297">
        <v>45043</v>
      </c>
      <c r="H25" s="355" t="s">
        <v>642</v>
      </c>
    </row>
    <row r="26" spans="1:13" s="246" customFormat="1" ht="17.100000000000001" customHeight="1">
      <c r="A26" s="251"/>
      <c r="B26" s="352">
        <v>18574</v>
      </c>
      <c r="C26" s="297">
        <v>87536</v>
      </c>
      <c r="D26" s="297">
        <v>37423</v>
      </c>
      <c r="E26" s="365">
        <v>26.072749820599999</v>
      </c>
      <c r="F26" s="354">
        <v>46.177001107800002</v>
      </c>
      <c r="G26" s="297">
        <v>53384</v>
      </c>
      <c r="H26" s="355" t="s">
        <v>197</v>
      </c>
    </row>
    <row r="27" spans="1:13" s="246" customFormat="1" ht="6" customHeight="1">
      <c r="A27" s="251"/>
      <c r="F27" s="350"/>
      <c r="H27" s="355"/>
    </row>
    <row r="28" spans="1:13" s="246" customFormat="1" ht="17.100000000000001" customHeight="1">
      <c r="A28" s="251"/>
      <c r="B28" s="352">
        <v>28557</v>
      </c>
      <c r="C28" s="297">
        <v>137664</v>
      </c>
      <c r="D28" s="297">
        <v>57052</v>
      </c>
      <c r="E28" s="365">
        <v>25.5525746508</v>
      </c>
      <c r="F28" s="354">
        <v>45.5367487336</v>
      </c>
      <c r="G28" s="297">
        <v>91399</v>
      </c>
      <c r="H28" s="355" t="s">
        <v>227</v>
      </c>
    </row>
    <row r="29" spans="1:13" s="246" customFormat="1" ht="17.100000000000001" customHeight="1">
      <c r="A29" s="251"/>
      <c r="B29" s="352">
        <v>30223</v>
      </c>
      <c r="C29" s="297">
        <v>150966</v>
      </c>
      <c r="D29" s="297">
        <v>57807</v>
      </c>
      <c r="E29" s="365">
        <v>24.187434099299999</v>
      </c>
      <c r="F29" s="354">
        <v>44.879177894199998</v>
      </c>
      <c r="G29" s="297">
        <v>105827</v>
      </c>
      <c r="H29" s="355" t="s">
        <v>651</v>
      </c>
    </row>
    <row r="30" spans="1:13" s="246" customFormat="1" ht="17.100000000000001" customHeight="1">
      <c r="A30" s="251"/>
      <c r="B30" s="352">
        <v>44429</v>
      </c>
      <c r="C30" s="297">
        <v>211577</v>
      </c>
      <c r="D30" s="297">
        <v>80330</v>
      </c>
      <c r="E30" s="354">
        <v>23.883854241000002</v>
      </c>
      <c r="F30" s="354">
        <v>44.495950478099999</v>
      </c>
      <c r="G30" s="297">
        <v>136460</v>
      </c>
      <c r="H30" s="355" t="s">
        <v>653</v>
      </c>
    </row>
    <row r="31" spans="1:13" s="246" customFormat="1" ht="17.100000000000001" customHeight="1">
      <c r="A31" s="251"/>
      <c r="B31" s="352">
        <v>7804</v>
      </c>
      <c r="C31" s="297">
        <v>47699</v>
      </c>
      <c r="D31" s="297">
        <v>16560</v>
      </c>
      <c r="E31" s="353">
        <v>22.979892593999999</v>
      </c>
      <c r="F31" s="364">
        <v>44.943209414000002</v>
      </c>
      <c r="G31" s="297">
        <v>34174</v>
      </c>
      <c r="H31" s="355" t="s">
        <v>656</v>
      </c>
    </row>
    <row r="32" spans="1:13" s="246" customFormat="1" ht="17.100000000000001" customHeight="1">
      <c r="A32" s="251"/>
      <c r="B32" s="352">
        <v>19758</v>
      </c>
      <c r="C32" s="297">
        <v>89730</v>
      </c>
      <c r="D32" s="297">
        <v>21764</v>
      </c>
      <c r="E32" s="354">
        <v>16.581842562399999</v>
      </c>
      <c r="F32" s="354">
        <v>40.712423429700003</v>
      </c>
      <c r="G32" s="297">
        <v>59432</v>
      </c>
      <c r="H32" s="355" t="s">
        <v>111</v>
      </c>
    </row>
    <row r="33" spans="1:8" s="246" customFormat="1" ht="6" customHeight="1">
      <c r="A33" s="251"/>
      <c r="F33" s="350"/>
      <c r="H33" s="355"/>
    </row>
    <row r="34" spans="1:8" s="246" customFormat="1" ht="17.100000000000001" customHeight="1">
      <c r="A34" s="251"/>
      <c r="B34" s="352">
        <v>18610</v>
      </c>
      <c r="C34" s="297">
        <v>91488</v>
      </c>
      <c r="D34" s="297">
        <v>38075</v>
      </c>
      <c r="E34" s="354">
        <v>25.6963144433</v>
      </c>
      <c r="F34" s="354">
        <v>45.965327691299997</v>
      </c>
      <c r="G34" s="297">
        <v>59004</v>
      </c>
      <c r="H34" s="355" t="s">
        <v>102</v>
      </c>
    </row>
    <row r="35" spans="1:8" s="246" customFormat="1" ht="17.100000000000001" customHeight="1">
      <c r="A35" s="251"/>
      <c r="B35" s="352">
        <v>18751</v>
      </c>
      <c r="C35" s="297">
        <v>90480</v>
      </c>
      <c r="D35" s="297">
        <v>25398</v>
      </c>
      <c r="E35" s="365">
        <v>18.8651776363</v>
      </c>
      <c r="F35" s="354">
        <v>42.047185227600004</v>
      </c>
      <c r="G35" s="297">
        <v>59515</v>
      </c>
      <c r="H35" s="355" t="s">
        <v>573</v>
      </c>
    </row>
    <row r="36" spans="1:8" s="246" customFormat="1" ht="17.100000000000001" customHeight="1">
      <c r="A36" s="251"/>
      <c r="B36" s="352">
        <v>9518</v>
      </c>
      <c r="C36" s="297">
        <v>45526</v>
      </c>
      <c r="D36" s="297">
        <v>17191</v>
      </c>
      <c r="E36" s="365">
        <v>23.798712535500002</v>
      </c>
      <c r="F36" s="364">
        <v>44.507406381899997</v>
      </c>
      <c r="G36" s="297">
        <v>30607</v>
      </c>
      <c r="H36" s="355" t="s">
        <v>662</v>
      </c>
    </row>
    <row r="37" spans="1:8" s="246" customFormat="1" ht="17.100000000000001" customHeight="1">
      <c r="A37" s="251"/>
      <c r="B37" s="352">
        <v>11260</v>
      </c>
      <c r="C37" s="297">
        <v>55944</v>
      </c>
      <c r="D37" s="297">
        <v>13602</v>
      </c>
      <c r="E37" s="365">
        <v>16.832908447400001</v>
      </c>
      <c r="F37" s="354">
        <v>40.793257926400003</v>
      </c>
      <c r="G37" s="297">
        <v>36898</v>
      </c>
      <c r="H37" s="355" t="s">
        <v>1</v>
      </c>
    </row>
    <row r="38" spans="1:8" s="246" customFormat="1" ht="17.100000000000001" customHeight="1">
      <c r="A38" s="251"/>
      <c r="B38" s="352">
        <v>21855</v>
      </c>
      <c r="C38" s="297">
        <v>100397</v>
      </c>
      <c r="D38" s="297">
        <v>39311</v>
      </c>
      <c r="E38" s="353">
        <v>24.331684853599999</v>
      </c>
      <c r="F38" s="364">
        <v>44.687623403899998</v>
      </c>
      <c r="G38" s="297">
        <v>67250</v>
      </c>
      <c r="H38" s="355" t="s">
        <v>500</v>
      </c>
    </row>
    <row r="39" spans="1:8" s="246" customFormat="1" ht="6" customHeight="1">
      <c r="A39" s="251"/>
      <c r="F39" s="350"/>
      <c r="H39" s="355"/>
    </row>
    <row r="40" spans="1:8" s="246" customFormat="1" ht="17.100000000000001" customHeight="1">
      <c r="A40" s="251"/>
      <c r="B40" s="352">
        <v>9094</v>
      </c>
      <c r="C40" s="297">
        <v>44710</v>
      </c>
      <c r="D40" s="297">
        <v>20082</v>
      </c>
      <c r="E40" s="365">
        <v>27.179709281899999</v>
      </c>
      <c r="F40" s="354">
        <v>46.633557101500003</v>
      </c>
      <c r="G40" s="297">
        <v>28685</v>
      </c>
      <c r="H40" s="355" t="s">
        <v>204</v>
      </c>
    </row>
    <row r="41" spans="1:8" s="246" customFormat="1" ht="17.100000000000001" customHeight="1">
      <c r="A41" s="251"/>
      <c r="B41" s="352">
        <v>17818</v>
      </c>
      <c r="C41" s="297">
        <v>93672</v>
      </c>
      <c r="D41" s="297">
        <v>40589</v>
      </c>
      <c r="E41" s="365">
        <v>26.689417999900002</v>
      </c>
      <c r="F41" s="354">
        <v>46.7939327586</v>
      </c>
      <c r="G41" s="297">
        <v>59082</v>
      </c>
      <c r="H41" s="355" t="s">
        <v>663</v>
      </c>
    </row>
    <row r="42" spans="1:8" s="246" customFormat="1" ht="17.100000000000001" customHeight="1">
      <c r="A42" s="251"/>
      <c r="B42" s="352">
        <v>7690</v>
      </c>
      <c r="C42" s="297">
        <v>40610</v>
      </c>
      <c r="D42" s="297">
        <v>19028</v>
      </c>
      <c r="E42" s="365">
        <v>28.2616444867</v>
      </c>
      <c r="F42" s="354">
        <v>47.415532913500002</v>
      </c>
      <c r="G42" s="297">
        <v>26845</v>
      </c>
      <c r="H42" s="355" t="s">
        <v>430</v>
      </c>
    </row>
    <row r="43" spans="1:8" s="246" customFormat="1" ht="17.100000000000001" customHeight="1">
      <c r="A43" s="251"/>
      <c r="B43" s="352">
        <v>11422</v>
      </c>
      <c r="C43" s="297">
        <v>55106</v>
      </c>
      <c r="D43" s="297">
        <v>19811</v>
      </c>
      <c r="E43" s="365">
        <v>22.9455981654</v>
      </c>
      <c r="F43" s="354">
        <v>43.931612596900003</v>
      </c>
      <c r="G43" s="297">
        <v>35763</v>
      </c>
      <c r="H43" s="355" t="s">
        <v>664</v>
      </c>
    </row>
    <row r="44" spans="1:8" s="246" customFormat="1" ht="17.100000000000001" customHeight="1">
      <c r="A44" s="251"/>
      <c r="B44" s="352">
        <v>13984</v>
      </c>
      <c r="C44" s="297">
        <v>67166</v>
      </c>
      <c r="D44" s="297">
        <v>25897</v>
      </c>
      <c r="E44" s="365">
        <v>24.1921772679</v>
      </c>
      <c r="F44" s="354">
        <v>44.544186198600002</v>
      </c>
      <c r="G44" s="297">
        <v>47169</v>
      </c>
      <c r="H44" s="355" t="s">
        <v>668</v>
      </c>
    </row>
    <row r="45" spans="1:8" s="246" customFormat="1" ht="6" customHeight="1">
      <c r="A45" s="251"/>
      <c r="F45" s="350"/>
      <c r="H45" s="355"/>
    </row>
    <row r="46" spans="1:8" s="246" customFormat="1" ht="17.100000000000001" customHeight="1">
      <c r="A46" s="251"/>
      <c r="B46" s="352">
        <v>17491</v>
      </c>
      <c r="C46" s="297">
        <v>84593</v>
      </c>
      <c r="D46" s="297">
        <v>34357</v>
      </c>
      <c r="E46" s="353">
        <v>25.180847399200001</v>
      </c>
      <c r="F46" s="364">
        <v>45.198250525900001</v>
      </c>
      <c r="G46" s="297">
        <v>55288</v>
      </c>
      <c r="H46" s="355" t="s">
        <v>674</v>
      </c>
    </row>
    <row r="47" spans="1:8" s="246" customFormat="1" ht="17.100000000000001" customHeight="1">
      <c r="A47" s="251"/>
      <c r="B47" s="366">
        <v>7265</v>
      </c>
      <c r="C47" s="297">
        <v>36750</v>
      </c>
      <c r="D47" s="297">
        <v>18290</v>
      </c>
      <c r="E47" s="365">
        <v>29.355589438999999</v>
      </c>
      <c r="F47" s="354">
        <v>47.549947837300003</v>
      </c>
      <c r="G47" s="297">
        <v>24543</v>
      </c>
      <c r="H47" s="355" t="s">
        <v>89</v>
      </c>
    </row>
    <row r="48" spans="1:8" s="246" customFormat="1" ht="17.100000000000001" customHeight="1">
      <c r="A48" s="251"/>
      <c r="B48" s="366">
        <v>12931</v>
      </c>
      <c r="C48" s="297">
        <v>61664</v>
      </c>
      <c r="D48" s="297">
        <v>26642</v>
      </c>
      <c r="E48" s="365">
        <v>26.316465323900001</v>
      </c>
      <c r="F48" s="354">
        <v>45.4691614726</v>
      </c>
      <c r="G48" s="297">
        <v>42883</v>
      </c>
      <c r="H48" s="355" t="s">
        <v>679</v>
      </c>
    </row>
    <row r="49" spans="1:10" s="246" customFormat="1" ht="17.100000000000001" customHeight="1">
      <c r="A49" s="251"/>
      <c r="B49" s="366">
        <v>5695</v>
      </c>
      <c r="C49" s="297">
        <v>30872</v>
      </c>
      <c r="D49" s="297">
        <v>15874</v>
      </c>
      <c r="E49" s="365">
        <v>30.270208424700002</v>
      </c>
      <c r="F49" s="354">
        <v>48.522062889700003</v>
      </c>
      <c r="G49" s="297">
        <v>20568</v>
      </c>
      <c r="H49" s="355" t="s">
        <v>697</v>
      </c>
    </row>
    <row r="50" spans="1:10" s="246" customFormat="1" ht="17.100000000000001" customHeight="1">
      <c r="A50" s="251"/>
      <c r="B50" s="366">
        <v>8802</v>
      </c>
      <c r="C50" s="297">
        <v>43641</v>
      </c>
      <c r="D50" s="297">
        <v>17352</v>
      </c>
      <c r="E50" s="365">
        <v>24.861379755000002</v>
      </c>
      <c r="F50" s="354">
        <v>45.063922917100001</v>
      </c>
      <c r="G50" s="297">
        <v>28658</v>
      </c>
      <c r="H50" s="355" t="s">
        <v>698</v>
      </c>
    </row>
    <row r="51" spans="1:10" s="246" customFormat="1" ht="6" customHeight="1">
      <c r="A51" s="251"/>
      <c r="B51" s="366"/>
      <c r="C51" s="297"/>
      <c r="D51" s="297"/>
      <c r="E51" s="367"/>
      <c r="F51" s="368"/>
      <c r="G51" s="297"/>
      <c r="H51" s="355"/>
    </row>
    <row r="52" spans="1:10" s="246" customFormat="1" ht="17.100000000000001" customHeight="1">
      <c r="A52" s="251"/>
      <c r="B52" s="366">
        <v>7342</v>
      </c>
      <c r="C52" s="297">
        <v>32816</v>
      </c>
      <c r="D52" s="297">
        <v>16287</v>
      </c>
      <c r="E52" s="365">
        <v>28.854637257499999</v>
      </c>
      <c r="F52" s="354">
        <v>47.039179732500003</v>
      </c>
      <c r="G52" s="297">
        <v>22145</v>
      </c>
      <c r="H52" s="355" t="s">
        <v>699</v>
      </c>
    </row>
    <row r="53" spans="1:10" s="246" customFormat="1" ht="17.100000000000001" customHeight="1">
      <c r="A53" s="251"/>
      <c r="B53" s="366">
        <v>10721</v>
      </c>
      <c r="C53" s="297">
        <v>43839</v>
      </c>
      <c r="D53" s="297">
        <v>15097</v>
      </c>
      <c r="E53" s="353">
        <v>21.673342234100001</v>
      </c>
      <c r="F53" s="364">
        <v>42.740822889299999</v>
      </c>
      <c r="G53" s="297">
        <v>25716</v>
      </c>
      <c r="H53" s="355" t="s">
        <v>700</v>
      </c>
    </row>
    <row r="54" spans="1:10" s="246" customFormat="1" ht="17.100000000000001" customHeight="1">
      <c r="A54" s="251"/>
      <c r="B54" s="369">
        <v>15152</v>
      </c>
      <c r="C54" s="297">
        <v>68532</v>
      </c>
      <c r="D54" s="297">
        <v>27211</v>
      </c>
      <c r="E54" s="365">
        <v>24.537625682000002</v>
      </c>
      <c r="F54" s="354">
        <v>44.6997745615</v>
      </c>
      <c r="G54" s="297">
        <v>45806</v>
      </c>
      <c r="H54" s="355" t="s">
        <v>667</v>
      </c>
    </row>
    <row r="55" spans="1:10" s="246" customFormat="1" ht="17.100000000000001" customHeight="1">
      <c r="A55" s="251"/>
      <c r="B55" s="366">
        <v>6477</v>
      </c>
      <c r="C55" s="297">
        <v>31790</v>
      </c>
      <c r="D55" s="297">
        <v>13125</v>
      </c>
      <c r="E55" s="365">
        <v>25.538994396</v>
      </c>
      <c r="F55" s="354">
        <v>45.903642590300002</v>
      </c>
      <c r="G55" s="297">
        <v>19183</v>
      </c>
      <c r="H55" s="355" t="s">
        <v>138</v>
      </c>
    </row>
    <row r="56" spans="1:10" s="250" customFormat="1" ht="6.75" customHeight="1">
      <c r="A56" s="251"/>
      <c r="B56" s="316"/>
      <c r="C56" s="317"/>
      <c r="D56" s="317"/>
      <c r="E56" s="370" t="s">
        <v>701</v>
      </c>
      <c r="F56" s="319"/>
      <c r="G56" s="371"/>
      <c r="H56" s="372"/>
    </row>
    <row r="57" spans="1:10" s="246" customFormat="1" ht="24.75" customHeight="1">
      <c r="A57" s="251"/>
      <c r="B57" s="803" t="s">
        <v>705</v>
      </c>
      <c r="C57" s="803"/>
      <c r="D57" s="803"/>
      <c r="E57" s="803"/>
      <c r="F57" s="803"/>
      <c r="G57" s="804" t="s">
        <v>706</v>
      </c>
      <c r="H57" s="805"/>
      <c r="I57" s="373"/>
      <c r="J57" s="373"/>
    </row>
    <row r="58" spans="1:10" s="246" customFormat="1" ht="12" customHeight="1">
      <c r="A58" s="251"/>
      <c r="B58" s="325"/>
      <c r="C58" s="326"/>
      <c r="D58" s="326"/>
      <c r="E58" s="327"/>
      <c r="F58" s="328"/>
      <c r="G58" s="374"/>
      <c r="H58" s="322"/>
    </row>
    <row r="59" spans="1:10" s="246" customFormat="1" ht="12" customHeight="1">
      <c r="A59" s="251"/>
      <c r="B59" s="325"/>
      <c r="C59" s="326"/>
      <c r="D59" s="326"/>
      <c r="E59" s="327"/>
      <c r="F59" s="328"/>
      <c r="G59" s="374"/>
      <c r="H59" s="322"/>
    </row>
    <row r="60" spans="1:10" s="246" customFormat="1" ht="12" customHeight="1">
      <c r="A60" s="251"/>
      <c r="B60" s="325"/>
      <c r="C60" s="326"/>
      <c r="D60" s="326"/>
      <c r="E60" s="327"/>
      <c r="F60" s="328"/>
      <c r="G60" s="806"/>
      <c r="H60" s="807"/>
    </row>
    <row r="61" spans="1:10" s="338" customFormat="1" ht="12">
      <c r="B61" s="375"/>
      <c r="D61" s="376"/>
    </row>
    <row r="62" spans="1:10" s="338" customFormat="1" ht="12">
      <c r="B62" s="375"/>
      <c r="D62" s="376"/>
    </row>
    <row r="63" spans="1:10" s="338" customFormat="1" ht="12">
      <c r="B63" s="375"/>
      <c r="D63" s="376"/>
    </row>
    <row r="64" spans="1:10" s="338" customFormat="1" ht="12">
      <c r="B64" s="375"/>
      <c r="D64" s="376"/>
    </row>
    <row r="65" spans="2:4" s="338" customFormat="1" ht="12">
      <c r="B65" s="375"/>
      <c r="D65" s="376"/>
    </row>
    <row r="66" spans="2:4" s="338" customFormat="1" ht="12">
      <c r="B66" s="375"/>
      <c r="D66" s="376"/>
    </row>
    <row r="67" spans="2:4" s="338" customFormat="1" ht="12">
      <c r="B67" s="375"/>
      <c r="D67" s="376"/>
    </row>
    <row r="68" spans="2:4" s="338" customFormat="1" ht="12">
      <c r="B68" s="375"/>
      <c r="D68" s="376"/>
    </row>
    <row r="69" spans="2:4" s="338" customFormat="1" ht="12">
      <c r="B69" s="375"/>
      <c r="D69" s="376"/>
    </row>
    <row r="70" spans="2:4" s="338" customFormat="1" ht="12">
      <c r="B70" s="375"/>
      <c r="D70" s="376"/>
    </row>
    <row r="71" spans="2:4" s="338" customFormat="1" ht="12">
      <c r="B71" s="375"/>
      <c r="D71" s="376"/>
    </row>
    <row r="72" spans="2:4" s="338" customFormat="1" ht="12">
      <c r="B72" s="375"/>
      <c r="D72" s="376"/>
    </row>
    <row r="73" spans="2:4" s="338" customFormat="1" ht="12">
      <c r="B73" s="375"/>
      <c r="D73" s="376"/>
    </row>
    <row r="74" spans="2:4" s="338" customFormat="1" ht="12">
      <c r="B74" s="375"/>
      <c r="D74" s="376"/>
    </row>
    <row r="75" spans="2:4" s="338" customFormat="1" ht="12">
      <c r="B75" s="375"/>
      <c r="D75" s="376"/>
    </row>
    <row r="76" spans="2:4" s="338" customFormat="1" ht="12">
      <c r="B76" s="375"/>
      <c r="D76" s="376"/>
    </row>
    <row r="77" spans="2:4" s="338" customFormat="1" ht="12">
      <c r="B77" s="375"/>
      <c r="D77" s="376"/>
    </row>
    <row r="78" spans="2:4" s="338" customFormat="1" ht="12">
      <c r="B78" s="375"/>
      <c r="D78" s="376"/>
    </row>
    <row r="79" spans="2:4" s="338" customFormat="1" ht="12">
      <c r="B79" s="375"/>
      <c r="D79" s="376"/>
    </row>
    <row r="80" spans="2:4" s="338" customFormat="1" ht="12">
      <c r="B80" s="375"/>
      <c r="D80" s="376"/>
    </row>
    <row r="81" spans="2:4" s="338" customFormat="1" ht="12">
      <c r="B81" s="375"/>
      <c r="D81" s="376"/>
    </row>
    <row r="82" spans="2:4" s="338" customFormat="1" ht="12">
      <c r="B82" s="375"/>
      <c r="D82" s="376"/>
    </row>
    <row r="83" spans="2:4" s="338" customFormat="1" ht="12">
      <c r="B83" s="375"/>
      <c r="D83" s="376"/>
    </row>
    <row r="84" spans="2:4" s="338" customFormat="1" ht="12">
      <c r="B84" s="375"/>
      <c r="D84" s="376"/>
    </row>
    <row r="85" spans="2:4" s="338" customFormat="1" ht="12">
      <c r="B85" s="375"/>
      <c r="D85" s="376"/>
    </row>
    <row r="86" spans="2:4" s="338" customFormat="1" ht="12">
      <c r="B86" s="375"/>
      <c r="D86" s="376"/>
    </row>
    <row r="87" spans="2:4" s="338" customFormat="1" ht="12">
      <c r="B87" s="375"/>
      <c r="D87" s="376"/>
    </row>
    <row r="88" spans="2:4" s="338" customFormat="1" ht="12">
      <c r="B88" s="375"/>
      <c r="D88" s="376"/>
    </row>
    <row r="89" spans="2:4" s="338" customFormat="1" ht="12">
      <c r="B89" s="375"/>
      <c r="D89" s="376"/>
    </row>
    <row r="90" spans="2:4" s="338" customFormat="1" ht="12">
      <c r="B90" s="375"/>
      <c r="D90" s="376"/>
    </row>
    <row r="91" spans="2:4" s="338" customFormat="1" ht="12">
      <c r="B91" s="375"/>
      <c r="D91" s="376"/>
    </row>
    <row r="92" spans="2:4" s="338" customFormat="1" ht="12">
      <c r="B92" s="375"/>
      <c r="D92" s="376"/>
    </row>
    <row r="93" spans="2:4" ht="12" customHeight="1"/>
    <row r="94" spans="2:4" ht="12" customHeight="1"/>
    <row r="95" spans="2:4" ht="12" customHeight="1"/>
    <row r="96" spans="2:4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8.25" customHeight="1"/>
    <row r="140" ht="8.25" customHeight="1"/>
    <row r="141" ht="7.5" customHeight="1"/>
    <row r="142" ht="9" customHeight="1"/>
    <row r="143" ht="19.5" customHeight="1"/>
    <row r="144" ht="20.25" customHeight="1"/>
    <row r="145" ht="6.75" customHeight="1"/>
    <row r="146" ht="21" customHeight="1"/>
    <row r="147" ht="19.5" customHeight="1"/>
    <row r="148" ht="12" customHeight="1"/>
    <row r="149" ht="16.5" customHeight="1"/>
    <row r="150" ht="12" customHeight="1"/>
    <row r="151" ht="16.5" customHeight="1"/>
    <row r="152" ht="12" customHeight="1"/>
    <row r="153" ht="12" customHeight="1"/>
    <row r="154" ht="12" customHeight="1"/>
    <row r="155" ht="12" customHeight="1"/>
    <row r="156" ht="15.75" customHeight="1"/>
    <row r="157" ht="12" customHeight="1"/>
    <row r="158" ht="12" customHeight="1"/>
    <row r="159" ht="7.5" customHeight="1"/>
    <row r="160" ht="7.5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8.25" customHeight="1"/>
    <row r="193" ht="8.25" customHeight="1"/>
    <row r="194" ht="7.5" customHeight="1"/>
  </sheetData>
  <mergeCells count="11">
    <mergeCell ref="F3:F4"/>
    <mergeCell ref="G3:G4"/>
    <mergeCell ref="H3:H4"/>
    <mergeCell ref="B57:F57"/>
    <mergeCell ref="G57:H57"/>
    <mergeCell ref="G60:H60"/>
    <mergeCell ref="B1:C1"/>
    <mergeCell ref="G2:H2"/>
    <mergeCell ref="B3:B4"/>
    <mergeCell ref="C3:C4"/>
    <mergeCell ref="D3:D4"/>
  </mergeCells>
  <phoneticPr fontId="69"/>
  <pageMargins left="0.59055118110236227" right="0.32" top="0.78740157480314965" bottom="0" header="0.48" footer="0.51181102362204722"/>
  <pageSetup paperSize="9" scale="87" firstPageNumber="0" orientation="portrait" r:id="rId1"/>
  <headerFooter alignWithMargins="0">
    <oddFooter>&amp;C&amp;12
&amp;"ＭＳ Ｐ明朝,標準"- 21 -</oddFooter>
  </headerFooter>
  <rowBreaks count="2" manualBreakCount="2">
    <brk id="141" max="16383" man="1"/>
    <brk id="194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5"/>
  <sheetViews>
    <sheetView tabSelected="1" topLeftCell="A10" zoomScaleNormal="100" workbookViewId="0">
      <selection activeCell="L40" sqref="L40"/>
    </sheetView>
  </sheetViews>
  <sheetFormatPr defaultRowHeight="13.5"/>
  <cols>
    <col min="1" max="1" width="6.5" style="15" customWidth="1"/>
    <col min="2" max="2" width="3.125" style="15" customWidth="1"/>
    <col min="3" max="3" width="2.625" style="15" customWidth="1"/>
    <col min="4" max="4" width="10.375" style="15" customWidth="1"/>
    <col min="5" max="6" width="9.875" style="15" customWidth="1"/>
    <col min="7" max="7" width="9" style="15" bestFit="1" customWidth="1"/>
    <col min="8" max="8" width="2.625" style="15" customWidth="1"/>
    <col min="9" max="10" width="9.875" style="15" customWidth="1"/>
    <col min="11" max="11" width="9.5" style="15" customWidth="1"/>
    <col min="12" max="12" width="9" style="15" bestFit="1"/>
    <col min="13" max="16384" width="9" style="15"/>
  </cols>
  <sheetData>
    <row r="1" spans="1:11" ht="9.75" customHeight="1">
      <c r="A1" s="679" t="s">
        <v>708</v>
      </c>
      <c r="B1" s="679"/>
      <c r="C1" s="679"/>
      <c r="D1" s="679"/>
      <c r="E1" s="679"/>
      <c r="F1" s="679"/>
      <c r="G1" s="679"/>
      <c r="H1" s="679"/>
      <c r="I1" s="679"/>
      <c r="J1" s="679"/>
      <c r="K1" s="679"/>
    </row>
    <row r="2" spans="1:11" ht="14.25" customHeight="1">
      <c r="A2" s="679"/>
      <c r="B2" s="679"/>
      <c r="C2" s="679"/>
      <c r="D2" s="679"/>
      <c r="E2" s="679"/>
      <c r="F2" s="679"/>
      <c r="G2" s="679"/>
      <c r="H2" s="679"/>
      <c r="I2" s="679"/>
      <c r="J2" s="679"/>
      <c r="K2" s="679"/>
    </row>
    <row r="3" spans="1:11" ht="11.25" customHeight="1">
      <c r="A3" s="378"/>
      <c r="B3" s="378"/>
      <c r="C3" s="378"/>
      <c r="D3" s="378"/>
      <c r="E3" s="378"/>
      <c r="F3" s="378"/>
      <c r="G3" s="378"/>
      <c r="H3" s="378"/>
      <c r="I3" s="378"/>
      <c r="J3" s="378"/>
      <c r="K3" s="378"/>
    </row>
    <row r="4" spans="1:11">
      <c r="I4" s="827" t="s">
        <v>600</v>
      </c>
      <c r="J4" s="827"/>
      <c r="K4" s="827"/>
    </row>
    <row r="5" spans="1:11" ht="24" customHeight="1">
      <c r="A5" s="678" t="s">
        <v>709</v>
      </c>
      <c r="B5" s="678"/>
      <c r="C5" s="675"/>
      <c r="D5" s="8" t="s">
        <v>710</v>
      </c>
      <c r="E5" s="2" t="s">
        <v>712</v>
      </c>
      <c r="F5" s="2" t="s">
        <v>714</v>
      </c>
      <c r="G5" s="675" t="s">
        <v>715</v>
      </c>
      <c r="H5" s="675"/>
      <c r="I5" s="2" t="s">
        <v>717</v>
      </c>
      <c r="J5" s="2" t="s">
        <v>718</v>
      </c>
      <c r="K5" s="379" t="s">
        <v>633</v>
      </c>
    </row>
    <row r="6" spans="1:11">
      <c r="A6" s="53" t="s">
        <v>720</v>
      </c>
      <c r="B6" s="53"/>
      <c r="C6" s="34"/>
      <c r="D6" s="380" t="s">
        <v>120</v>
      </c>
      <c r="E6" s="380" t="s">
        <v>120</v>
      </c>
      <c r="F6" s="380" t="s">
        <v>50</v>
      </c>
      <c r="G6" s="380" t="s">
        <v>120</v>
      </c>
      <c r="H6" s="380"/>
      <c r="I6" s="380" t="s">
        <v>50</v>
      </c>
      <c r="J6" s="380" t="s">
        <v>120</v>
      </c>
      <c r="K6" s="380" t="s">
        <v>120</v>
      </c>
    </row>
    <row r="7" spans="1:11" ht="17.25" customHeight="1">
      <c r="A7" s="381" t="s">
        <v>608</v>
      </c>
      <c r="B7" s="53">
        <v>55</v>
      </c>
      <c r="C7" s="34"/>
      <c r="D7" s="382">
        <v>61177</v>
      </c>
      <c r="E7" s="382">
        <v>12758</v>
      </c>
      <c r="F7" s="383">
        <v>20.9</v>
      </c>
      <c r="G7" s="384">
        <v>7768</v>
      </c>
      <c r="H7" s="384"/>
      <c r="I7" s="383">
        <v>12.7</v>
      </c>
      <c r="J7" s="382">
        <v>56187</v>
      </c>
      <c r="K7" s="383">
        <v>91.8</v>
      </c>
    </row>
    <row r="8" spans="1:11" ht="17.25" customHeight="1">
      <c r="A8" s="53"/>
      <c r="B8" s="380">
        <v>60</v>
      </c>
      <c r="C8" s="34"/>
      <c r="D8" s="382">
        <v>66534</v>
      </c>
      <c r="E8" s="382">
        <v>15525</v>
      </c>
      <c r="F8" s="383">
        <v>23.3</v>
      </c>
      <c r="G8" s="384">
        <v>9683</v>
      </c>
      <c r="H8" s="384"/>
      <c r="I8" s="383">
        <v>14.6</v>
      </c>
      <c r="J8" s="382">
        <v>60692</v>
      </c>
      <c r="K8" s="383">
        <v>91.2</v>
      </c>
    </row>
    <row r="9" spans="1:11" ht="17.25" customHeight="1">
      <c r="A9" s="381" t="s">
        <v>74</v>
      </c>
      <c r="B9" s="94">
        <v>2</v>
      </c>
      <c r="C9" s="34"/>
      <c r="D9" s="382">
        <v>73154</v>
      </c>
      <c r="E9" s="382">
        <v>20204</v>
      </c>
      <c r="F9" s="383">
        <v>27.6</v>
      </c>
      <c r="G9" s="384">
        <v>13480</v>
      </c>
      <c r="H9" s="384"/>
      <c r="I9" s="383">
        <v>18.399999999999999</v>
      </c>
      <c r="J9" s="382">
        <v>66430</v>
      </c>
      <c r="K9" s="383">
        <v>90.8</v>
      </c>
    </row>
    <row r="10" spans="1:11" ht="17.25" customHeight="1">
      <c r="A10" s="381"/>
      <c r="B10" s="385">
        <v>7</v>
      </c>
      <c r="C10" s="34"/>
      <c r="D10" s="382">
        <v>80508</v>
      </c>
      <c r="E10" s="382">
        <v>23971</v>
      </c>
      <c r="F10" s="383">
        <v>29.8</v>
      </c>
      <c r="G10" s="384">
        <v>16582</v>
      </c>
      <c r="H10" s="384"/>
      <c r="I10" s="383">
        <v>20.6</v>
      </c>
      <c r="J10" s="382">
        <v>73119</v>
      </c>
      <c r="K10" s="383">
        <v>90.8</v>
      </c>
    </row>
    <row r="11" spans="1:11" ht="17.25" customHeight="1">
      <c r="A11" s="381"/>
      <c r="B11" s="94">
        <v>12</v>
      </c>
      <c r="C11" s="34"/>
      <c r="D11" s="382">
        <v>83210</v>
      </c>
      <c r="E11" s="382">
        <v>25424</v>
      </c>
      <c r="F11" s="383">
        <v>30.6</v>
      </c>
      <c r="G11" s="384">
        <v>16510</v>
      </c>
      <c r="H11" s="384"/>
      <c r="I11" s="383">
        <v>19.8</v>
      </c>
      <c r="J11" s="384">
        <v>74296</v>
      </c>
      <c r="K11" s="386">
        <v>89.3</v>
      </c>
    </row>
    <row r="12" spans="1:11" ht="17.25" customHeight="1">
      <c r="A12" s="381"/>
      <c r="B12" s="94">
        <v>17</v>
      </c>
      <c r="C12" s="34"/>
      <c r="D12" s="382">
        <v>84860</v>
      </c>
      <c r="E12" s="382">
        <v>25486</v>
      </c>
      <c r="F12" s="383">
        <v>30</v>
      </c>
      <c r="G12" s="384">
        <v>15255</v>
      </c>
      <c r="H12" s="384"/>
      <c r="I12" s="383">
        <v>18</v>
      </c>
      <c r="J12" s="382">
        <v>74629</v>
      </c>
      <c r="K12" s="387">
        <v>87.9</v>
      </c>
    </row>
    <row r="13" spans="1:11" ht="17.25" customHeight="1">
      <c r="A13" s="94"/>
      <c r="B13" s="94">
        <v>22</v>
      </c>
      <c r="C13" s="34"/>
      <c r="D13" s="382">
        <v>83549</v>
      </c>
      <c r="E13" s="382">
        <v>25560</v>
      </c>
      <c r="F13" s="388">
        <v>30.6</v>
      </c>
      <c r="G13" s="384">
        <v>14605</v>
      </c>
      <c r="H13" s="384"/>
      <c r="I13" s="383">
        <v>17.5</v>
      </c>
      <c r="J13" s="382">
        <f>D13-E13+G13</f>
        <v>72594</v>
      </c>
      <c r="K13" s="387">
        <v>86.9</v>
      </c>
    </row>
    <row r="14" spans="1:11" ht="17.25" customHeight="1">
      <c r="A14" s="94"/>
      <c r="B14" s="94">
        <v>27</v>
      </c>
      <c r="C14" s="34"/>
      <c r="D14" s="180">
        <v>80715</v>
      </c>
      <c r="E14" s="180">
        <v>23884</v>
      </c>
      <c r="F14" s="388">
        <v>29.6</v>
      </c>
      <c r="G14" s="389">
        <v>15220</v>
      </c>
      <c r="H14" s="384"/>
      <c r="I14" s="388">
        <v>18.899999999999999</v>
      </c>
      <c r="J14" s="180">
        <v>72051</v>
      </c>
      <c r="K14" s="390">
        <v>89.3</v>
      </c>
    </row>
    <row r="15" spans="1:11">
      <c r="A15" s="391"/>
      <c r="B15" s="391"/>
      <c r="C15" s="392"/>
      <c r="D15" s="391"/>
      <c r="E15" s="391"/>
      <c r="F15" s="391"/>
      <c r="G15" s="391"/>
      <c r="H15" s="391"/>
      <c r="I15" s="391"/>
      <c r="J15" s="391"/>
      <c r="K15" s="391"/>
    </row>
    <row r="16" spans="1:11">
      <c r="A16" s="763" t="s">
        <v>291</v>
      </c>
      <c r="B16" s="763"/>
      <c r="C16" s="763"/>
      <c r="D16" s="763"/>
      <c r="E16" s="763"/>
      <c r="F16" s="763"/>
      <c r="G16" s="763"/>
      <c r="H16" s="53"/>
      <c r="I16" s="53"/>
      <c r="J16" s="765" t="s">
        <v>497</v>
      </c>
      <c r="K16" s="765"/>
    </row>
    <row r="17" spans="1:13" ht="22.5" customHeight="1">
      <c r="A17" s="819"/>
      <c r="B17" s="819"/>
      <c r="C17" s="819"/>
      <c r="D17" s="819"/>
      <c r="E17" s="53"/>
      <c r="F17" s="53"/>
      <c r="G17" s="53"/>
      <c r="H17" s="53"/>
      <c r="I17" s="53"/>
      <c r="J17" s="53"/>
      <c r="K17" s="53"/>
      <c r="L17" s="65"/>
      <c r="M17" s="65"/>
    </row>
    <row r="18" spans="1:13">
      <c r="A18" s="679" t="s">
        <v>721</v>
      </c>
      <c r="B18" s="679"/>
      <c r="C18" s="679"/>
      <c r="D18" s="679"/>
      <c r="E18" s="679"/>
      <c r="F18" s="679"/>
      <c r="G18" s="679"/>
      <c r="H18" s="679"/>
      <c r="I18" s="679"/>
      <c r="J18" s="679"/>
      <c r="K18" s="679"/>
    </row>
    <row r="19" spans="1:13" ht="9.75" customHeight="1">
      <c r="A19" s="679"/>
      <c r="B19" s="679"/>
      <c r="C19" s="679"/>
      <c r="D19" s="679"/>
      <c r="E19" s="679"/>
      <c r="F19" s="679"/>
      <c r="G19" s="679"/>
      <c r="H19" s="679"/>
      <c r="I19" s="679"/>
      <c r="J19" s="679"/>
      <c r="K19" s="679"/>
    </row>
    <row r="20" spans="1:13" ht="11.25" customHeight="1">
      <c r="A20" s="378"/>
      <c r="B20" s="378"/>
      <c r="C20" s="378"/>
      <c r="D20" s="378"/>
      <c r="E20" s="378"/>
      <c r="F20" s="378"/>
      <c r="G20" s="378"/>
      <c r="H20" s="378"/>
      <c r="I20" s="378"/>
      <c r="J20" s="378"/>
      <c r="K20" s="378"/>
    </row>
    <row r="21" spans="1:13">
      <c r="I21" s="769" t="s">
        <v>391</v>
      </c>
      <c r="J21" s="769"/>
      <c r="K21" s="769"/>
    </row>
    <row r="22" spans="1:13" ht="21" customHeight="1">
      <c r="A22" s="820" t="s">
        <v>695</v>
      </c>
      <c r="B22" s="820"/>
      <c r="C22" s="821"/>
      <c r="D22" s="393" t="s">
        <v>722</v>
      </c>
      <c r="E22" s="394" t="s">
        <v>31</v>
      </c>
      <c r="F22" s="394" t="s">
        <v>39</v>
      </c>
      <c r="G22" s="822" t="s">
        <v>502</v>
      </c>
      <c r="H22" s="821"/>
      <c r="I22" s="393" t="s">
        <v>722</v>
      </c>
      <c r="J22" s="394" t="s">
        <v>31</v>
      </c>
      <c r="K22" s="395" t="s">
        <v>39</v>
      </c>
    </row>
    <row r="23" spans="1:13" ht="12" customHeight="1">
      <c r="A23" s="396"/>
      <c r="B23" s="396"/>
      <c r="C23" s="397"/>
      <c r="D23" s="396"/>
      <c r="E23" s="396"/>
      <c r="F23" s="397"/>
      <c r="G23" s="398"/>
      <c r="H23" s="397"/>
      <c r="I23" s="396"/>
      <c r="J23" s="396"/>
      <c r="K23" s="396"/>
    </row>
    <row r="24" spans="1:13" s="377" customFormat="1">
      <c r="A24" s="823" t="s">
        <v>723</v>
      </c>
      <c r="B24" s="823"/>
      <c r="C24" s="824"/>
      <c r="D24" s="401">
        <v>80715</v>
      </c>
      <c r="E24" s="402">
        <v>40564</v>
      </c>
      <c r="F24" s="403">
        <v>40151</v>
      </c>
      <c r="G24" s="825"/>
      <c r="H24" s="826"/>
      <c r="I24" s="404"/>
      <c r="J24" s="404"/>
      <c r="K24" s="404"/>
    </row>
    <row r="25" spans="1:13" ht="9" customHeight="1">
      <c r="A25" s="405"/>
      <c r="B25" s="405"/>
      <c r="C25" s="406"/>
      <c r="D25" s="407"/>
      <c r="E25" s="408"/>
      <c r="F25" s="409"/>
      <c r="G25" s="410"/>
      <c r="H25" s="411"/>
      <c r="I25" s="53"/>
      <c r="J25" s="53"/>
      <c r="K25" s="53"/>
    </row>
    <row r="26" spans="1:13" s="377" customFormat="1">
      <c r="A26" s="817" t="s">
        <v>5</v>
      </c>
      <c r="B26" s="817"/>
      <c r="C26" s="413" t="s">
        <v>724</v>
      </c>
      <c r="D26" s="402">
        <f>SUM(D27:D31)</f>
        <v>2519</v>
      </c>
      <c r="E26" s="402">
        <f>SUM(E27:E31)</f>
        <v>1345</v>
      </c>
      <c r="F26" s="402">
        <f>SUM(F27:F31)</f>
        <v>1174</v>
      </c>
      <c r="G26" s="414" t="s">
        <v>33</v>
      </c>
      <c r="H26" s="415" t="s">
        <v>323</v>
      </c>
      <c r="I26" s="402">
        <f>SUM(I27:I31)</f>
        <v>4344</v>
      </c>
      <c r="J26" s="402">
        <f>SUM(J27:J31)</f>
        <v>2306</v>
      </c>
      <c r="K26" s="402">
        <f>SUM(K27:K31)</f>
        <v>2038</v>
      </c>
      <c r="L26" s="377" t="s">
        <v>64</v>
      </c>
    </row>
    <row r="27" spans="1:13">
      <c r="A27" s="818" t="s">
        <v>726</v>
      </c>
      <c r="B27" s="818"/>
      <c r="C27" s="417"/>
      <c r="D27" s="407">
        <v>483</v>
      </c>
      <c r="E27" s="408">
        <v>262</v>
      </c>
      <c r="F27" s="408">
        <v>221</v>
      </c>
      <c r="G27" s="418" t="s">
        <v>727</v>
      </c>
      <c r="H27" s="417"/>
      <c r="I27" s="407">
        <v>920</v>
      </c>
      <c r="J27" s="408">
        <v>516</v>
      </c>
      <c r="K27" s="408">
        <v>404</v>
      </c>
    </row>
    <row r="28" spans="1:13">
      <c r="A28" s="818" t="s">
        <v>483</v>
      </c>
      <c r="B28" s="818"/>
      <c r="C28" s="417"/>
      <c r="D28" s="407">
        <v>467</v>
      </c>
      <c r="E28" s="408">
        <v>250</v>
      </c>
      <c r="F28" s="408">
        <v>217</v>
      </c>
      <c r="G28" s="418" t="s">
        <v>728</v>
      </c>
      <c r="H28" s="417"/>
      <c r="I28" s="407">
        <v>977</v>
      </c>
      <c r="J28" s="408">
        <v>520</v>
      </c>
      <c r="K28" s="408">
        <v>457</v>
      </c>
    </row>
    <row r="29" spans="1:13">
      <c r="A29" s="818" t="s">
        <v>676</v>
      </c>
      <c r="B29" s="818"/>
      <c r="C29" s="417"/>
      <c r="D29" s="407">
        <v>496</v>
      </c>
      <c r="E29" s="408">
        <v>254</v>
      </c>
      <c r="F29" s="408">
        <v>242</v>
      </c>
      <c r="G29" s="418" t="s">
        <v>729</v>
      </c>
      <c r="H29" s="417"/>
      <c r="I29" s="407">
        <v>899</v>
      </c>
      <c r="J29" s="408">
        <v>467</v>
      </c>
      <c r="K29" s="408">
        <v>432</v>
      </c>
    </row>
    <row r="30" spans="1:13">
      <c r="A30" s="818" t="s">
        <v>730</v>
      </c>
      <c r="B30" s="818"/>
      <c r="C30" s="417"/>
      <c r="D30" s="407">
        <v>508</v>
      </c>
      <c r="E30" s="408">
        <v>261</v>
      </c>
      <c r="F30" s="408">
        <v>247</v>
      </c>
      <c r="G30" s="418" t="s">
        <v>241</v>
      </c>
      <c r="H30" s="417"/>
      <c r="I30" s="407">
        <v>783</v>
      </c>
      <c r="J30" s="408">
        <v>395</v>
      </c>
      <c r="K30" s="408">
        <v>388</v>
      </c>
    </row>
    <row r="31" spans="1:13">
      <c r="A31" s="818" t="s">
        <v>530</v>
      </c>
      <c r="B31" s="818"/>
      <c r="C31" s="417"/>
      <c r="D31" s="407">
        <v>565</v>
      </c>
      <c r="E31" s="408">
        <v>318</v>
      </c>
      <c r="F31" s="408">
        <v>247</v>
      </c>
      <c r="G31" s="418" t="s">
        <v>242</v>
      </c>
      <c r="H31" s="417"/>
      <c r="I31" s="407">
        <v>765</v>
      </c>
      <c r="J31" s="408">
        <v>408</v>
      </c>
      <c r="K31" s="408">
        <v>357</v>
      </c>
    </row>
    <row r="32" spans="1:13" ht="9" customHeight="1">
      <c r="A32" s="419"/>
      <c r="B32" s="419"/>
      <c r="C32" s="417"/>
      <c r="D32" s="407"/>
      <c r="E32" s="408"/>
      <c r="F32" s="409"/>
      <c r="G32" s="420"/>
      <c r="H32" s="417"/>
      <c r="I32" s="407"/>
      <c r="J32" s="408"/>
      <c r="K32" s="408"/>
    </row>
    <row r="33" spans="1:11" s="377" customFormat="1" ht="14.25" customHeight="1">
      <c r="A33" s="817" t="s">
        <v>731</v>
      </c>
      <c r="B33" s="817"/>
      <c r="C33" s="421"/>
      <c r="D33" s="402">
        <f>SUM(D34:D38)</f>
        <v>2945</v>
      </c>
      <c r="E33" s="402">
        <f>SUM(E34:E38)</f>
        <v>1504</v>
      </c>
      <c r="F33" s="402">
        <f>SUM(F34:F38)</f>
        <v>1441</v>
      </c>
      <c r="G33" s="414" t="s">
        <v>649</v>
      </c>
      <c r="H33" s="421"/>
      <c r="I33" s="402">
        <f>SUM(I34:I38)</f>
        <v>3573</v>
      </c>
      <c r="J33" s="402">
        <f>SUM(J34:J38)</f>
        <v>1918</v>
      </c>
      <c r="K33" s="402">
        <f>SUM(K34:K38)</f>
        <v>1655</v>
      </c>
    </row>
    <row r="34" spans="1:11">
      <c r="A34" s="818" t="s">
        <v>481</v>
      </c>
      <c r="B34" s="818"/>
      <c r="C34" s="417"/>
      <c r="D34" s="407">
        <v>598</v>
      </c>
      <c r="E34" s="408">
        <v>311</v>
      </c>
      <c r="F34" s="408">
        <v>287</v>
      </c>
      <c r="G34" s="418" t="s">
        <v>732</v>
      </c>
      <c r="H34" s="417"/>
      <c r="I34" s="407">
        <v>763</v>
      </c>
      <c r="J34" s="408">
        <v>423</v>
      </c>
      <c r="K34" s="408">
        <v>340</v>
      </c>
    </row>
    <row r="35" spans="1:11">
      <c r="A35" s="818" t="s">
        <v>734</v>
      </c>
      <c r="B35" s="818"/>
      <c r="C35" s="417"/>
      <c r="D35" s="407">
        <v>552</v>
      </c>
      <c r="E35" s="408">
        <v>276</v>
      </c>
      <c r="F35" s="408">
        <v>276</v>
      </c>
      <c r="G35" s="418" t="s">
        <v>250</v>
      </c>
      <c r="H35" s="417"/>
      <c r="I35" s="407">
        <v>701</v>
      </c>
      <c r="J35" s="408">
        <v>382</v>
      </c>
      <c r="K35" s="408">
        <v>319</v>
      </c>
    </row>
    <row r="36" spans="1:11">
      <c r="A36" s="818" t="s">
        <v>719</v>
      </c>
      <c r="B36" s="818"/>
      <c r="C36" s="417"/>
      <c r="D36" s="407">
        <v>562</v>
      </c>
      <c r="E36" s="408">
        <v>278</v>
      </c>
      <c r="F36" s="408">
        <v>284</v>
      </c>
      <c r="G36" s="418" t="s">
        <v>736</v>
      </c>
      <c r="H36" s="417"/>
      <c r="I36" s="407">
        <v>679</v>
      </c>
      <c r="J36" s="408">
        <v>365</v>
      </c>
      <c r="K36" s="408">
        <v>314</v>
      </c>
    </row>
    <row r="37" spans="1:11">
      <c r="A37" s="818" t="s">
        <v>129</v>
      </c>
      <c r="B37" s="818"/>
      <c r="C37" s="417"/>
      <c r="D37" s="407">
        <v>609</v>
      </c>
      <c r="E37" s="408">
        <v>303</v>
      </c>
      <c r="F37" s="408">
        <v>306</v>
      </c>
      <c r="G37" s="418" t="s">
        <v>252</v>
      </c>
      <c r="H37" s="417"/>
      <c r="I37" s="407">
        <v>700</v>
      </c>
      <c r="J37" s="408">
        <v>381</v>
      </c>
      <c r="K37" s="408">
        <v>319</v>
      </c>
    </row>
    <row r="38" spans="1:11">
      <c r="A38" s="818" t="s">
        <v>737</v>
      </c>
      <c r="B38" s="818"/>
      <c r="C38" s="417"/>
      <c r="D38" s="407">
        <v>624</v>
      </c>
      <c r="E38" s="408">
        <v>336</v>
      </c>
      <c r="F38" s="408">
        <v>288</v>
      </c>
      <c r="G38" s="418" t="s">
        <v>254</v>
      </c>
      <c r="H38" s="417"/>
      <c r="I38" s="407">
        <v>730</v>
      </c>
      <c r="J38" s="408">
        <v>367</v>
      </c>
      <c r="K38" s="408">
        <v>363</v>
      </c>
    </row>
    <row r="39" spans="1:11" ht="9" customHeight="1">
      <c r="A39" s="419"/>
      <c r="B39" s="419"/>
      <c r="C39" s="417"/>
      <c r="D39" s="407"/>
      <c r="E39" s="408"/>
      <c r="F39" s="409"/>
      <c r="G39" s="420"/>
      <c r="H39" s="417"/>
      <c r="I39" s="407"/>
      <c r="J39" s="408"/>
      <c r="K39" s="408"/>
    </row>
    <row r="40" spans="1:11" s="377" customFormat="1" ht="14.25" customHeight="1">
      <c r="A40" s="817" t="s">
        <v>231</v>
      </c>
      <c r="B40" s="817"/>
      <c r="C40" s="421"/>
      <c r="D40" s="402">
        <f>SUM(D41:D45)</f>
        <v>3229</v>
      </c>
      <c r="E40" s="402">
        <f>SUM(E41:E45)</f>
        <v>1700</v>
      </c>
      <c r="F40" s="402">
        <f>SUM(F41:F45)</f>
        <v>1529</v>
      </c>
      <c r="G40" s="414" t="s">
        <v>618</v>
      </c>
      <c r="H40" s="421"/>
      <c r="I40" s="402">
        <f>SUM(I41:I45)</f>
        <v>3975</v>
      </c>
      <c r="J40" s="402">
        <f>SUM(J41:J45)</f>
        <v>2078</v>
      </c>
      <c r="K40" s="402">
        <f>SUM(K41:K45)</f>
        <v>1897</v>
      </c>
    </row>
    <row r="41" spans="1:11">
      <c r="A41" s="818" t="s">
        <v>134</v>
      </c>
      <c r="B41" s="818"/>
      <c r="C41" s="417"/>
      <c r="D41" s="407">
        <v>577</v>
      </c>
      <c r="E41" s="408">
        <v>307</v>
      </c>
      <c r="F41" s="408">
        <v>270</v>
      </c>
      <c r="G41" s="418" t="s">
        <v>725</v>
      </c>
      <c r="H41" s="417"/>
      <c r="I41" s="407">
        <v>774</v>
      </c>
      <c r="J41" s="408">
        <v>411</v>
      </c>
      <c r="K41" s="408">
        <v>363</v>
      </c>
    </row>
    <row r="42" spans="1:11">
      <c r="A42" s="818" t="s">
        <v>590</v>
      </c>
      <c r="B42" s="818"/>
      <c r="C42" s="417"/>
      <c r="D42" s="407">
        <v>652</v>
      </c>
      <c r="E42" s="408">
        <v>335</v>
      </c>
      <c r="F42" s="408">
        <v>317</v>
      </c>
      <c r="G42" s="418" t="s">
        <v>259</v>
      </c>
      <c r="H42" s="417"/>
      <c r="I42" s="407">
        <v>754</v>
      </c>
      <c r="J42" s="408">
        <v>394</v>
      </c>
      <c r="K42" s="408">
        <v>360</v>
      </c>
    </row>
    <row r="43" spans="1:11">
      <c r="A43" s="818" t="s">
        <v>738</v>
      </c>
      <c r="B43" s="818"/>
      <c r="C43" s="417"/>
      <c r="D43" s="407">
        <v>652</v>
      </c>
      <c r="E43" s="408">
        <v>340</v>
      </c>
      <c r="F43" s="408">
        <v>312</v>
      </c>
      <c r="G43" s="418" t="s">
        <v>740</v>
      </c>
      <c r="H43" s="417"/>
      <c r="I43" s="407">
        <v>768</v>
      </c>
      <c r="J43" s="408">
        <v>395</v>
      </c>
      <c r="K43" s="408">
        <v>373</v>
      </c>
    </row>
    <row r="44" spans="1:11">
      <c r="A44" s="818" t="s">
        <v>372</v>
      </c>
      <c r="B44" s="818"/>
      <c r="C44" s="417"/>
      <c r="D44" s="407">
        <v>665</v>
      </c>
      <c r="E44" s="408">
        <v>355</v>
      </c>
      <c r="F44" s="408">
        <v>310</v>
      </c>
      <c r="G44" s="418" t="s">
        <v>219</v>
      </c>
      <c r="H44" s="417"/>
      <c r="I44" s="407">
        <v>861</v>
      </c>
      <c r="J44" s="408">
        <v>459</v>
      </c>
      <c r="K44" s="408">
        <v>402</v>
      </c>
    </row>
    <row r="45" spans="1:11">
      <c r="A45" s="818" t="s">
        <v>741</v>
      </c>
      <c r="B45" s="818"/>
      <c r="C45" s="417"/>
      <c r="D45" s="407">
        <v>683</v>
      </c>
      <c r="E45" s="408">
        <v>363</v>
      </c>
      <c r="F45" s="408">
        <v>320</v>
      </c>
      <c r="G45" s="418" t="s">
        <v>743</v>
      </c>
      <c r="H45" s="417"/>
      <c r="I45" s="407">
        <v>818</v>
      </c>
      <c r="J45" s="408">
        <v>419</v>
      </c>
      <c r="K45" s="408">
        <v>399</v>
      </c>
    </row>
    <row r="46" spans="1:11" ht="9" customHeight="1">
      <c r="A46" s="419"/>
      <c r="B46" s="419"/>
      <c r="C46" s="417"/>
      <c r="D46" s="407"/>
      <c r="E46" s="408"/>
      <c r="F46" s="409"/>
      <c r="G46" s="420"/>
      <c r="H46" s="417"/>
      <c r="I46" s="407"/>
      <c r="J46" s="408"/>
      <c r="K46" s="408"/>
    </row>
    <row r="47" spans="1:11" s="377" customFormat="1" ht="14.25" customHeight="1">
      <c r="A47" s="817" t="s">
        <v>745</v>
      </c>
      <c r="B47" s="817"/>
      <c r="C47" s="421"/>
      <c r="D47" s="402">
        <f>SUM(D48:D52)</f>
        <v>4179</v>
      </c>
      <c r="E47" s="402">
        <f>SUM(E48:E52)</f>
        <v>2266</v>
      </c>
      <c r="F47" s="402">
        <f>SUM(F48:F52)</f>
        <v>1913</v>
      </c>
      <c r="G47" s="414" t="s">
        <v>746</v>
      </c>
      <c r="H47" s="421"/>
      <c r="I47" s="402">
        <f>SUM(I48:I52)</f>
        <v>4599</v>
      </c>
      <c r="J47" s="402">
        <f>SUM(J48:J52)</f>
        <v>2335</v>
      </c>
      <c r="K47" s="402">
        <f>SUM(K48:K52)</f>
        <v>2264</v>
      </c>
    </row>
    <row r="48" spans="1:11">
      <c r="A48" s="818" t="s">
        <v>747</v>
      </c>
      <c r="B48" s="818"/>
      <c r="C48" s="417"/>
      <c r="D48" s="407">
        <v>700</v>
      </c>
      <c r="E48" s="408">
        <v>405</v>
      </c>
      <c r="F48" s="408">
        <v>295</v>
      </c>
      <c r="G48" s="418" t="s">
        <v>584</v>
      </c>
      <c r="H48" s="417"/>
      <c r="I48" s="407">
        <v>812</v>
      </c>
      <c r="J48" s="408">
        <v>408</v>
      </c>
      <c r="K48" s="408">
        <v>404</v>
      </c>
    </row>
    <row r="49" spans="1:11">
      <c r="A49" s="818" t="s">
        <v>302</v>
      </c>
      <c r="B49" s="818"/>
      <c r="C49" s="417"/>
      <c r="D49" s="407">
        <v>771</v>
      </c>
      <c r="E49" s="408">
        <v>397</v>
      </c>
      <c r="F49" s="408">
        <v>374</v>
      </c>
      <c r="G49" s="418" t="s">
        <v>748</v>
      </c>
      <c r="H49" s="417"/>
      <c r="I49" s="407">
        <v>886</v>
      </c>
      <c r="J49" s="408">
        <v>440</v>
      </c>
      <c r="K49" s="408">
        <v>446</v>
      </c>
    </row>
    <row r="50" spans="1:11">
      <c r="A50" s="818" t="s">
        <v>749</v>
      </c>
      <c r="B50" s="818"/>
      <c r="C50" s="417"/>
      <c r="D50" s="407">
        <v>769</v>
      </c>
      <c r="E50" s="408">
        <v>380</v>
      </c>
      <c r="F50" s="408">
        <v>389</v>
      </c>
      <c r="G50" s="418" t="s">
        <v>177</v>
      </c>
      <c r="H50" s="417"/>
      <c r="I50" s="407">
        <v>967</v>
      </c>
      <c r="J50" s="408">
        <v>503</v>
      </c>
      <c r="K50" s="408">
        <v>464</v>
      </c>
    </row>
    <row r="51" spans="1:11">
      <c r="A51" s="818" t="s">
        <v>221</v>
      </c>
      <c r="B51" s="818"/>
      <c r="C51" s="417"/>
      <c r="D51" s="407">
        <v>918</v>
      </c>
      <c r="E51" s="408">
        <v>504</v>
      </c>
      <c r="F51" s="408">
        <v>414</v>
      </c>
      <c r="G51" s="418" t="s">
        <v>750</v>
      </c>
      <c r="H51" s="417"/>
      <c r="I51" s="407">
        <v>967</v>
      </c>
      <c r="J51" s="408">
        <v>487</v>
      </c>
      <c r="K51" s="408">
        <v>480</v>
      </c>
    </row>
    <row r="52" spans="1:11">
      <c r="A52" s="818" t="s">
        <v>191</v>
      </c>
      <c r="B52" s="818"/>
      <c r="C52" s="417"/>
      <c r="D52" s="407">
        <v>1021</v>
      </c>
      <c r="E52" s="408">
        <v>580</v>
      </c>
      <c r="F52" s="408">
        <v>441</v>
      </c>
      <c r="G52" s="418" t="s">
        <v>9</v>
      </c>
      <c r="H52" s="417"/>
      <c r="I52" s="407">
        <v>967</v>
      </c>
      <c r="J52" s="408">
        <v>497</v>
      </c>
      <c r="K52" s="408">
        <v>470</v>
      </c>
    </row>
    <row r="53" spans="1:11" ht="9" customHeight="1">
      <c r="A53" s="422"/>
      <c r="B53" s="422"/>
      <c r="C53" s="423"/>
      <c r="D53" s="424"/>
      <c r="E53" s="425"/>
      <c r="F53" s="426"/>
      <c r="G53" s="391"/>
      <c r="H53" s="392"/>
      <c r="I53" s="391"/>
      <c r="J53" s="391"/>
      <c r="K53" s="391"/>
    </row>
    <row r="54" spans="1:11">
      <c r="A54" s="419"/>
      <c r="B54" s="419"/>
      <c r="C54" s="419"/>
      <c r="D54" s="407"/>
      <c r="E54" s="408"/>
      <c r="F54" s="408"/>
    </row>
    <row r="55" spans="1:11">
      <c r="A55" s="419"/>
      <c r="B55" s="419"/>
      <c r="C55" s="419"/>
      <c r="D55" s="407"/>
      <c r="E55" s="408"/>
      <c r="F55" s="408"/>
    </row>
    <row r="56" spans="1:11">
      <c r="A56" s="419"/>
      <c r="B56" s="419"/>
      <c r="C56" s="419"/>
      <c r="D56" s="407"/>
      <c r="E56" s="408"/>
      <c r="F56" s="408"/>
    </row>
    <row r="57" spans="1:11">
      <c r="A57" s="419"/>
      <c r="B57" s="419"/>
      <c r="C57" s="419"/>
      <c r="D57" s="407"/>
      <c r="E57" s="408"/>
      <c r="F57" s="408"/>
    </row>
    <row r="58" spans="1:11">
      <c r="A58" s="419"/>
      <c r="B58" s="419"/>
      <c r="C58" s="419"/>
      <c r="D58" s="407"/>
      <c r="E58" s="408"/>
      <c r="F58" s="408"/>
    </row>
    <row r="59" spans="1:11">
      <c r="A59" s="427"/>
      <c r="B59" s="427"/>
      <c r="C59" s="419"/>
      <c r="D59" s="407"/>
      <c r="E59" s="408"/>
      <c r="F59" s="408"/>
    </row>
    <row r="60" spans="1:11">
      <c r="A60" s="419"/>
      <c r="B60" s="419"/>
      <c r="C60" s="419"/>
      <c r="D60" s="407"/>
      <c r="E60" s="408"/>
      <c r="F60" s="408"/>
    </row>
    <row r="61" spans="1:11">
      <c r="A61" s="419"/>
      <c r="B61" s="419"/>
      <c r="C61" s="419"/>
      <c r="D61" s="407"/>
      <c r="E61" s="408"/>
      <c r="F61" s="408"/>
    </row>
    <row r="62" spans="1:11">
      <c r="A62" s="419"/>
      <c r="B62" s="419"/>
      <c r="C62" s="419"/>
      <c r="D62" s="407"/>
      <c r="E62" s="408"/>
      <c r="F62" s="408"/>
    </row>
    <row r="63" spans="1:11">
      <c r="A63" s="419"/>
      <c r="B63" s="419"/>
      <c r="C63" s="419"/>
      <c r="D63" s="407"/>
      <c r="E63" s="408"/>
      <c r="F63" s="408"/>
    </row>
    <row r="64" spans="1:11">
      <c r="A64" s="419"/>
      <c r="B64" s="419"/>
      <c r="C64" s="419"/>
      <c r="D64" s="407"/>
      <c r="E64" s="408"/>
      <c r="F64" s="408"/>
    </row>
    <row r="65" spans="1:6">
      <c r="A65" s="427"/>
      <c r="B65" s="427"/>
      <c r="C65" s="419"/>
      <c r="D65" s="407"/>
      <c r="E65" s="408"/>
      <c r="F65" s="408"/>
    </row>
    <row r="66" spans="1:6">
      <c r="A66" s="419"/>
      <c r="B66" s="419"/>
      <c r="C66" s="419"/>
      <c r="D66" s="407"/>
      <c r="E66" s="408"/>
      <c r="F66" s="408"/>
    </row>
    <row r="67" spans="1:6">
      <c r="A67" s="419"/>
      <c r="B67" s="419"/>
      <c r="C67" s="419"/>
      <c r="D67" s="407"/>
      <c r="E67" s="408"/>
      <c r="F67" s="408"/>
    </row>
    <row r="68" spans="1:6">
      <c r="A68" s="419"/>
      <c r="B68" s="419"/>
      <c r="C68" s="419"/>
      <c r="D68" s="407"/>
      <c r="E68" s="408"/>
      <c r="F68" s="408"/>
    </row>
    <row r="69" spans="1:6">
      <c r="A69" s="419"/>
      <c r="B69" s="419"/>
      <c r="C69" s="419"/>
      <c r="D69" s="407"/>
      <c r="E69" s="408"/>
      <c r="F69" s="408"/>
    </row>
    <row r="70" spans="1:6">
      <c r="A70" s="419"/>
      <c r="B70" s="419"/>
      <c r="C70" s="419"/>
      <c r="D70" s="407"/>
      <c r="E70" s="408"/>
      <c r="F70" s="408"/>
    </row>
    <row r="71" spans="1:6">
      <c r="A71" s="427"/>
      <c r="B71" s="427"/>
      <c r="C71" s="419"/>
      <c r="D71" s="407"/>
      <c r="E71" s="408"/>
      <c r="F71" s="408"/>
    </row>
    <row r="72" spans="1:6">
      <c r="A72" s="419"/>
      <c r="B72" s="419"/>
      <c r="C72" s="419"/>
      <c r="D72" s="407"/>
      <c r="E72" s="408"/>
      <c r="F72" s="408"/>
    </row>
    <row r="73" spans="1:6">
      <c r="A73" s="419"/>
      <c r="B73" s="419"/>
      <c r="C73" s="419"/>
      <c r="D73" s="407"/>
      <c r="E73" s="408"/>
      <c r="F73" s="408"/>
    </row>
    <row r="74" spans="1:6">
      <c r="A74" s="419"/>
      <c r="B74" s="419"/>
      <c r="C74" s="419"/>
      <c r="D74" s="407"/>
      <c r="E74" s="408"/>
      <c r="F74" s="408"/>
    </row>
    <row r="75" spans="1:6">
      <c r="A75" s="419"/>
      <c r="B75" s="419"/>
      <c r="C75" s="419"/>
      <c r="D75" s="407"/>
      <c r="E75" s="408"/>
      <c r="F75" s="408"/>
    </row>
    <row r="76" spans="1:6">
      <c r="A76" s="419"/>
      <c r="B76" s="419"/>
      <c r="C76" s="419"/>
      <c r="D76" s="407"/>
      <c r="E76" s="408"/>
      <c r="F76" s="408"/>
    </row>
    <row r="77" spans="1:6">
      <c r="A77" s="427"/>
      <c r="B77" s="427"/>
      <c r="C77" s="419"/>
      <c r="D77" s="407"/>
      <c r="E77" s="408"/>
      <c r="F77" s="408"/>
    </row>
    <row r="78" spans="1:6">
      <c r="A78" s="419"/>
      <c r="B78" s="419"/>
      <c r="C78" s="419"/>
      <c r="D78" s="407"/>
      <c r="E78" s="408"/>
      <c r="F78" s="408"/>
    </row>
    <row r="79" spans="1:6">
      <c r="A79" s="419"/>
      <c r="B79" s="419"/>
      <c r="C79" s="419"/>
      <c r="D79" s="407"/>
      <c r="E79" s="408"/>
      <c r="F79" s="408"/>
    </row>
    <row r="80" spans="1:6">
      <c r="A80" s="419"/>
      <c r="B80" s="419"/>
      <c r="C80" s="419"/>
      <c r="D80" s="407"/>
      <c r="E80" s="408"/>
      <c r="F80" s="408"/>
    </row>
    <row r="81" spans="1:6">
      <c r="A81" s="419"/>
      <c r="B81" s="419"/>
      <c r="C81" s="419"/>
      <c r="D81" s="407"/>
      <c r="E81" s="408"/>
      <c r="F81" s="408"/>
    </row>
    <row r="82" spans="1:6">
      <c r="A82" s="419"/>
      <c r="B82" s="419"/>
      <c r="C82" s="419"/>
      <c r="D82" s="407"/>
      <c r="E82" s="408"/>
      <c r="F82" s="408"/>
    </row>
    <row r="83" spans="1:6">
      <c r="A83" s="427"/>
      <c r="B83" s="427"/>
      <c r="C83" s="419"/>
      <c r="D83" s="407"/>
      <c r="E83" s="408"/>
      <c r="F83" s="408"/>
    </row>
    <row r="84" spans="1:6">
      <c r="A84" s="419"/>
      <c r="B84" s="419"/>
      <c r="C84" s="419"/>
      <c r="D84" s="407"/>
      <c r="E84" s="408"/>
      <c r="F84" s="408"/>
    </row>
    <row r="85" spans="1:6">
      <c r="A85" s="419"/>
      <c r="B85" s="419"/>
      <c r="C85" s="419"/>
      <c r="D85" s="407"/>
      <c r="E85" s="408"/>
      <c r="F85" s="408"/>
    </row>
    <row r="86" spans="1:6">
      <c r="A86" s="419"/>
      <c r="B86" s="419"/>
      <c r="C86" s="419"/>
      <c r="D86" s="407"/>
      <c r="E86" s="408"/>
      <c r="F86" s="408"/>
    </row>
    <row r="87" spans="1:6">
      <c r="A87" s="419"/>
      <c r="B87" s="419"/>
      <c r="C87" s="419"/>
      <c r="D87" s="407"/>
      <c r="E87" s="408"/>
      <c r="F87" s="408"/>
    </row>
    <row r="88" spans="1:6">
      <c r="A88" s="419"/>
      <c r="B88" s="419"/>
      <c r="C88" s="419"/>
      <c r="D88" s="407"/>
      <c r="E88" s="408"/>
      <c r="F88" s="408"/>
    </row>
    <row r="89" spans="1:6">
      <c r="A89" s="427"/>
      <c r="B89" s="427"/>
      <c r="C89" s="419"/>
      <c r="D89" s="407"/>
      <c r="E89" s="408"/>
      <c r="F89" s="408"/>
    </row>
    <row r="90" spans="1:6">
      <c r="A90" s="419"/>
      <c r="B90" s="419"/>
      <c r="C90" s="419"/>
      <c r="D90" s="407"/>
      <c r="E90" s="408"/>
      <c r="F90" s="408"/>
    </row>
    <row r="91" spans="1:6">
      <c r="A91" s="419"/>
      <c r="B91" s="419"/>
      <c r="C91" s="419"/>
      <c r="D91" s="407"/>
      <c r="E91" s="408"/>
      <c r="F91" s="408"/>
    </row>
    <row r="92" spans="1:6">
      <c r="A92" s="419"/>
      <c r="B92" s="419"/>
      <c r="C92" s="419"/>
      <c r="D92" s="407"/>
      <c r="E92" s="408"/>
      <c r="F92" s="408"/>
    </row>
    <row r="93" spans="1:6">
      <c r="A93" s="419"/>
      <c r="B93" s="419"/>
      <c r="C93" s="419"/>
      <c r="D93" s="407"/>
      <c r="E93" s="408"/>
      <c r="F93" s="408"/>
    </row>
    <row r="94" spans="1:6">
      <c r="A94" s="419"/>
      <c r="B94" s="419"/>
      <c r="C94" s="419"/>
      <c r="D94" s="407"/>
      <c r="E94" s="408"/>
      <c r="F94" s="408"/>
    </row>
    <row r="95" spans="1:6">
      <c r="A95" s="427"/>
      <c r="B95" s="427"/>
      <c r="C95" s="428"/>
      <c r="D95" s="407"/>
      <c r="E95" s="408"/>
      <c r="F95" s="408"/>
    </row>
    <row r="96" spans="1:6">
      <c r="A96" s="419"/>
      <c r="B96" s="419"/>
      <c r="C96" s="419"/>
      <c r="D96" s="407"/>
      <c r="E96" s="408"/>
      <c r="F96" s="408"/>
    </row>
    <row r="97" spans="1:6">
      <c r="A97" s="419"/>
      <c r="B97" s="419"/>
      <c r="C97" s="419"/>
      <c r="D97" s="407"/>
      <c r="E97" s="408"/>
      <c r="F97" s="408"/>
    </row>
    <row r="98" spans="1:6">
      <c r="A98" s="419"/>
      <c r="B98" s="419"/>
      <c r="C98" s="419"/>
      <c r="D98" s="407"/>
      <c r="E98" s="408"/>
      <c r="F98" s="408"/>
    </row>
    <row r="99" spans="1:6">
      <c r="A99" s="419"/>
      <c r="B99" s="419"/>
      <c r="C99" s="419"/>
      <c r="D99" s="407"/>
      <c r="E99" s="408"/>
      <c r="F99" s="408"/>
    </row>
    <row r="100" spans="1:6">
      <c r="A100" s="419"/>
      <c r="B100" s="419"/>
      <c r="C100" s="419"/>
      <c r="D100" s="407"/>
      <c r="E100" s="408"/>
      <c r="F100" s="408"/>
    </row>
    <row r="101" spans="1:6">
      <c r="A101" s="427"/>
      <c r="B101" s="427"/>
      <c r="C101" s="419"/>
      <c r="D101" s="407"/>
      <c r="E101" s="408"/>
      <c r="F101" s="408"/>
    </row>
    <row r="102" spans="1:6">
      <c r="A102" s="419"/>
      <c r="B102" s="419"/>
      <c r="C102" s="419"/>
      <c r="D102" s="407"/>
      <c r="E102" s="408"/>
      <c r="F102" s="408"/>
    </row>
    <row r="103" spans="1:6">
      <c r="A103" s="419"/>
      <c r="B103" s="419"/>
      <c r="C103" s="419"/>
      <c r="D103" s="407"/>
      <c r="E103" s="408"/>
      <c r="F103" s="408"/>
    </row>
    <row r="104" spans="1:6">
      <c r="A104" s="419"/>
      <c r="B104" s="419"/>
      <c r="C104" s="419"/>
      <c r="D104" s="407"/>
      <c r="E104" s="408"/>
      <c r="F104" s="408"/>
    </row>
    <row r="105" spans="1:6">
      <c r="A105" s="419"/>
      <c r="B105" s="419"/>
      <c r="C105" s="419"/>
      <c r="D105" s="407"/>
      <c r="E105" s="408"/>
      <c r="F105" s="408"/>
    </row>
    <row r="106" spans="1:6">
      <c r="A106" s="419"/>
      <c r="B106" s="419"/>
      <c r="C106" s="419"/>
      <c r="D106" s="407"/>
      <c r="E106" s="408"/>
      <c r="F106" s="408"/>
    </row>
    <row r="107" spans="1:6">
      <c r="A107" s="427"/>
      <c r="B107" s="427"/>
      <c r="C107" s="419"/>
      <c r="D107" s="407"/>
      <c r="E107" s="408"/>
      <c r="F107" s="408"/>
    </row>
    <row r="108" spans="1:6">
      <c r="A108" s="419"/>
      <c r="B108" s="419"/>
      <c r="C108" s="419"/>
      <c r="D108" s="407"/>
      <c r="E108" s="408"/>
      <c r="F108" s="408"/>
    </row>
    <row r="109" spans="1:6">
      <c r="A109" s="419"/>
      <c r="B109" s="419"/>
      <c r="C109" s="419"/>
      <c r="D109" s="407"/>
      <c r="E109" s="408"/>
      <c r="F109" s="408"/>
    </row>
    <row r="110" spans="1:6">
      <c r="A110" s="419"/>
      <c r="B110" s="419"/>
      <c r="C110" s="419"/>
      <c r="D110" s="407"/>
      <c r="E110" s="408"/>
      <c r="F110" s="408"/>
    </row>
    <row r="111" spans="1:6">
      <c r="A111" s="419"/>
      <c r="B111" s="419"/>
      <c r="C111" s="419"/>
      <c r="D111" s="407"/>
      <c r="E111" s="408"/>
      <c r="F111" s="408"/>
    </row>
    <row r="112" spans="1:6">
      <c r="A112" s="419"/>
      <c r="B112" s="419"/>
      <c r="C112" s="419"/>
      <c r="D112" s="407"/>
      <c r="E112" s="408"/>
      <c r="F112" s="408"/>
    </row>
    <row r="113" spans="1:6">
      <c r="A113" s="427"/>
      <c r="B113" s="427"/>
      <c r="C113" s="419"/>
      <c r="D113" s="407"/>
      <c r="E113" s="408"/>
      <c r="F113" s="408"/>
    </row>
    <row r="114" spans="1:6">
      <c r="A114" s="419"/>
      <c r="B114" s="419"/>
      <c r="C114" s="419"/>
      <c r="D114" s="407"/>
      <c r="E114" s="408"/>
      <c r="F114" s="408"/>
    </row>
    <row r="115" spans="1:6">
      <c r="A115" s="419"/>
      <c r="B115" s="419"/>
      <c r="C115" s="419"/>
      <c r="D115" s="407"/>
      <c r="E115" s="408"/>
      <c r="F115" s="408"/>
    </row>
    <row r="116" spans="1:6">
      <c r="A116" s="419"/>
      <c r="B116" s="419"/>
      <c r="C116" s="419"/>
      <c r="D116" s="407"/>
      <c r="E116" s="408"/>
      <c r="F116" s="408"/>
    </row>
    <row r="117" spans="1:6">
      <c r="A117" s="419"/>
      <c r="B117" s="419"/>
      <c r="C117" s="419"/>
      <c r="D117" s="407"/>
      <c r="E117" s="408"/>
      <c r="F117" s="408"/>
    </row>
    <row r="118" spans="1:6">
      <c r="A118" s="419"/>
      <c r="B118" s="419"/>
      <c r="C118" s="419"/>
      <c r="D118" s="407"/>
      <c r="E118" s="408"/>
      <c r="F118" s="408"/>
    </row>
    <row r="119" spans="1:6">
      <c r="A119" s="427"/>
      <c r="B119" s="427"/>
      <c r="C119" s="419"/>
      <c r="D119" s="407"/>
      <c r="E119" s="408"/>
      <c r="F119" s="408"/>
    </row>
    <row r="120" spans="1:6">
      <c r="A120" s="419"/>
      <c r="B120" s="419"/>
      <c r="C120" s="419"/>
      <c r="D120" s="407"/>
      <c r="E120" s="408"/>
      <c r="F120" s="408"/>
    </row>
    <row r="121" spans="1:6">
      <c r="A121" s="419"/>
      <c r="B121" s="419"/>
      <c r="C121" s="419"/>
      <c r="D121" s="407"/>
      <c r="E121" s="408"/>
      <c r="F121" s="408"/>
    </row>
    <row r="122" spans="1:6">
      <c r="A122" s="419"/>
      <c r="B122" s="419"/>
      <c r="C122" s="419"/>
      <c r="D122" s="407"/>
      <c r="E122" s="408"/>
      <c r="F122" s="408"/>
    </row>
    <row r="123" spans="1:6">
      <c r="A123" s="419"/>
      <c r="B123" s="419"/>
      <c r="C123" s="419"/>
      <c r="D123" s="407"/>
      <c r="E123" s="408"/>
      <c r="F123" s="408"/>
    </row>
    <row r="124" spans="1:6">
      <c r="A124" s="419"/>
      <c r="B124" s="419"/>
      <c r="C124" s="419"/>
      <c r="D124" s="407"/>
      <c r="E124" s="408"/>
      <c r="F124" s="408"/>
    </row>
    <row r="125" spans="1:6">
      <c r="A125" s="427"/>
      <c r="B125" s="427"/>
      <c r="C125" s="419"/>
      <c r="D125" s="407"/>
      <c r="E125" s="408"/>
      <c r="F125" s="408"/>
    </row>
    <row r="126" spans="1:6">
      <c r="A126" s="419"/>
      <c r="B126" s="419"/>
      <c r="C126" s="419"/>
      <c r="D126" s="407"/>
      <c r="E126" s="408"/>
      <c r="F126" s="408"/>
    </row>
    <row r="127" spans="1:6">
      <c r="A127" s="419"/>
      <c r="B127" s="419"/>
      <c r="C127" s="419"/>
      <c r="D127" s="407"/>
      <c r="E127" s="408"/>
      <c r="F127" s="408"/>
    </row>
    <row r="128" spans="1:6">
      <c r="A128" s="419"/>
      <c r="B128" s="419"/>
      <c r="C128" s="419"/>
      <c r="D128" s="407"/>
      <c r="E128" s="408"/>
      <c r="F128" s="408"/>
    </row>
    <row r="129" spans="1:6">
      <c r="A129" s="419"/>
      <c r="B129" s="419"/>
      <c r="C129" s="419"/>
      <c r="D129" s="407"/>
      <c r="E129" s="408"/>
      <c r="F129" s="408"/>
    </row>
    <row r="130" spans="1:6">
      <c r="A130" s="419"/>
      <c r="B130" s="419"/>
      <c r="C130" s="419"/>
      <c r="D130" s="407"/>
      <c r="E130" s="408"/>
      <c r="F130" s="408"/>
    </row>
    <row r="131" spans="1:6">
      <c r="A131" s="427"/>
      <c r="B131" s="427"/>
      <c r="C131" s="419"/>
      <c r="D131" s="407"/>
      <c r="E131" s="408"/>
      <c r="F131" s="408"/>
    </row>
    <row r="132" spans="1:6">
      <c r="A132" s="419"/>
      <c r="B132" s="419"/>
      <c r="C132" s="419"/>
      <c r="D132" s="407"/>
      <c r="E132" s="408"/>
      <c r="F132" s="408"/>
    </row>
    <row r="133" spans="1:6">
      <c r="A133" s="419"/>
      <c r="B133" s="419"/>
      <c r="C133" s="419"/>
      <c r="D133" s="407"/>
      <c r="E133" s="408"/>
      <c r="F133" s="408"/>
    </row>
    <row r="134" spans="1:6">
      <c r="A134" s="419"/>
      <c r="B134" s="419"/>
      <c r="C134" s="419"/>
      <c r="D134" s="407"/>
      <c r="E134" s="408"/>
      <c r="F134" s="408"/>
    </row>
    <row r="135" spans="1:6">
      <c r="A135" s="419"/>
      <c r="B135" s="419"/>
      <c r="C135" s="419"/>
      <c r="D135" s="407"/>
      <c r="E135" s="408"/>
      <c r="F135" s="408"/>
    </row>
    <row r="136" spans="1:6">
      <c r="A136" s="419"/>
      <c r="B136" s="419"/>
      <c r="C136" s="419"/>
      <c r="D136" s="407"/>
      <c r="E136" s="408"/>
      <c r="F136" s="408"/>
    </row>
    <row r="137" spans="1:6">
      <c r="A137" s="427"/>
      <c r="B137" s="427"/>
      <c r="C137" s="419"/>
      <c r="D137" s="407"/>
      <c r="E137" s="408"/>
      <c r="F137" s="408"/>
    </row>
    <row r="138" spans="1:6">
      <c r="A138" s="419"/>
      <c r="B138" s="419"/>
      <c r="C138" s="419"/>
      <c r="D138" s="407"/>
      <c r="E138" s="408"/>
      <c r="F138" s="408"/>
    </row>
    <row r="139" spans="1:6">
      <c r="A139" s="419"/>
      <c r="B139" s="419"/>
      <c r="C139" s="419"/>
      <c r="D139" s="407"/>
      <c r="E139" s="408"/>
      <c r="F139" s="408"/>
    </row>
    <row r="140" spans="1:6">
      <c r="A140" s="419"/>
      <c r="B140" s="419"/>
      <c r="C140" s="419"/>
      <c r="D140" s="407"/>
      <c r="E140" s="408"/>
      <c r="F140" s="408"/>
    </row>
    <row r="141" spans="1:6">
      <c r="A141" s="419"/>
      <c r="B141" s="419"/>
      <c r="C141" s="419"/>
      <c r="D141" s="407"/>
      <c r="E141" s="408"/>
      <c r="F141" s="408"/>
    </row>
    <row r="142" spans="1:6">
      <c r="A142" s="419"/>
      <c r="B142" s="419"/>
      <c r="C142" s="419"/>
      <c r="D142" s="407"/>
      <c r="E142" s="408"/>
      <c r="F142" s="408"/>
    </row>
    <row r="143" spans="1:6">
      <c r="A143" s="427"/>
      <c r="B143" s="427"/>
      <c r="C143" s="419"/>
      <c r="D143" s="407"/>
      <c r="E143" s="408"/>
      <c r="F143" s="408"/>
    </row>
    <row r="144" spans="1:6">
      <c r="A144" s="419"/>
      <c r="B144" s="419"/>
      <c r="C144" s="419"/>
      <c r="D144" s="407"/>
      <c r="E144" s="408"/>
      <c r="F144" s="408"/>
    </row>
    <row r="145" spans="1:6">
      <c r="A145" s="419"/>
      <c r="B145" s="419"/>
      <c r="C145" s="419"/>
      <c r="D145" s="407"/>
      <c r="E145" s="408"/>
      <c r="F145" s="408"/>
    </row>
    <row r="146" spans="1:6">
      <c r="A146" s="419"/>
      <c r="B146" s="419"/>
      <c r="C146" s="419"/>
      <c r="D146" s="407"/>
      <c r="E146" s="408"/>
      <c r="F146" s="408"/>
    </row>
    <row r="147" spans="1:6">
      <c r="A147" s="419"/>
      <c r="B147" s="419"/>
      <c r="C147" s="419"/>
      <c r="D147" s="407"/>
      <c r="E147" s="429"/>
      <c r="F147" s="408"/>
    </row>
    <row r="148" spans="1:6">
      <c r="A148" s="419"/>
      <c r="B148" s="419"/>
      <c r="C148" s="419"/>
      <c r="D148" s="407"/>
      <c r="E148" s="408"/>
      <c r="F148" s="408"/>
    </row>
    <row r="149" spans="1:6">
      <c r="A149" s="816"/>
      <c r="B149" s="816"/>
      <c r="C149" s="816"/>
      <c r="D149" s="407"/>
      <c r="E149" s="408"/>
      <c r="F149" s="408"/>
    </row>
    <row r="150" spans="1:6">
      <c r="A150" s="816"/>
      <c r="B150" s="816"/>
      <c r="C150" s="816"/>
      <c r="D150" s="407"/>
      <c r="E150" s="408"/>
      <c r="F150" s="408"/>
    </row>
    <row r="151" spans="1:6">
      <c r="A151" s="419"/>
      <c r="B151" s="419"/>
      <c r="C151" s="419"/>
      <c r="D151" s="430"/>
      <c r="E151" s="429"/>
      <c r="F151" s="429"/>
    </row>
    <row r="152" spans="1:6">
      <c r="A152" s="427"/>
      <c r="B152" s="427"/>
      <c r="C152" s="419"/>
      <c r="D152" s="407"/>
      <c r="E152" s="408"/>
      <c r="F152" s="408"/>
    </row>
    <row r="153" spans="1:6">
      <c r="A153" s="427"/>
      <c r="B153" s="427"/>
      <c r="C153" s="419"/>
      <c r="D153" s="407"/>
      <c r="E153" s="408"/>
      <c r="F153" s="408"/>
    </row>
    <row r="154" spans="1:6">
      <c r="A154" s="427"/>
      <c r="B154" s="427"/>
      <c r="C154" s="419"/>
      <c r="D154" s="407"/>
      <c r="E154" s="408"/>
      <c r="F154" s="408"/>
    </row>
    <row r="155" spans="1:6">
      <c r="A155" s="427"/>
      <c r="B155" s="427"/>
      <c r="C155" s="419"/>
      <c r="D155" s="407"/>
      <c r="E155" s="408"/>
      <c r="F155" s="408"/>
    </row>
    <row r="156" spans="1:6">
      <c r="A156" s="427"/>
      <c r="B156" s="427"/>
      <c r="C156" s="419"/>
      <c r="D156" s="407"/>
      <c r="E156" s="408"/>
      <c r="F156" s="408"/>
    </row>
    <row r="157" spans="1:6" ht="13.5" customHeight="1">
      <c r="A157" s="427"/>
      <c r="B157" s="427"/>
      <c r="C157" s="419"/>
      <c r="D157" s="430"/>
      <c r="E157" s="429"/>
      <c r="F157" s="429"/>
    </row>
    <row r="158" spans="1:6">
      <c r="A158" s="427"/>
      <c r="B158" s="427"/>
      <c r="C158" s="419"/>
      <c r="D158" s="431"/>
      <c r="E158" s="431"/>
      <c r="F158" s="431"/>
    </row>
    <row r="159" spans="1:6">
      <c r="A159" s="427"/>
      <c r="B159" s="427"/>
      <c r="C159" s="419"/>
      <c r="D159" s="431"/>
      <c r="E159" s="431"/>
      <c r="F159" s="431"/>
    </row>
    <row r="160" spans="1:6">
      <c r="A160" s="427"/>
      <c r="B160" s="427"/>
      <c r="C160" s="419"/>
      <c r="D160" s="431"/>
      <c r="E160" s="431"/>
      <c r="F160" s="431"/>
    </row>
    <row r="161" spans="1:15">
      <c r="A161" s="427"/>
      <c r="B161" s="427"/>
      <c r="C161" s="419"/>
      <c r="D161" s="431"/>
      <c r="E161" s="431"/>
      <c r="F161" s="431"/>
    </row>
    <row r="162" spans="1:15">
      <c r="A162" s="427"/>
      <c r="B162" s="427"/>
      <c r="C162" s="419"/>
      <c r="D162" s="431"/>
      <c r="E162" s="431"/>
      <c r="F162" s="431"/>
    </row>
    <row r="163" spans="1:15">
      <c r="A163" s="427"/>
      <c r="B163" s="427"/>
      <c r="C163" s="419"/>
      <c r="D163" s="431"/>
      <c r="E163" s="431"/>
      <c r="F163" s="431"/>
    </row>
    <row r="164" spans="1:15">
      <c r="A164" s="427"/>
      <c r="B164" s="427"/>
      <c r="C164" s="419"/>
      <c r="D164" s="431"/>
      <c r="E164" s="431"/>
      <c r="F164" s="431"/>
    </row>
    <row r="165" spans="1:15" ht="21">
      <c r="A165" s="432"/>
      <c r="B165" s="432"/>
      <c r="C165" s="433"/>
      <c r="D165" s="434"/>
      <c r="E165" s="435"/>
      <c r="F165" s="436" ph="1"/>
      <c r="L165" s="15" ph="1"/>
      <c r="M165" s="15" ph="1"/>
      <c r="N165" s="15" ph="1"/>
      <c r="O165" s="15" ph="1"/>
    </row>
  </sheetData>
  <mergeCells count="39">
    <mergeCell ref="A1:K2"/>
    <mergeCell ref="I4:K4"/>
    <mergeCell ref="A5:C5"/>
    <mergeCell ref="G5:H5"/>
    <mergeCell ref="A16:G16"/>
    <mergeCell ref="J16:K16"/>
    <mergeCell ref="A17:D17"/>
    <mergeCell ref="A18:K19"/>
    <mergeCell ref="I21:K21"/>
    <mergeCell ref="A22:C22"/>
    <mergeCell ref="G22:H22"/>
    <mergeCell ref="A24:C24"/>
    <mergeCell ref="G24:H24"/>
    <mergeCell ref="A26:B26"/>
    <mergeCell ref="A27:B27"/>
    <mergeCell ref="A28:B28"/>
    <mergeCell ref="A29:B29"/>
    <mergeCell ref="A30:B30"/>
    <mergeCell ref="A31:B31"/>
    <mergeCell ref="A33:B33"/>
    <mergeCell ref="A34:B34"/>
    <mergeCell ref="A35:B35"/>
    <mergeCell ref="A36:B36"/>
    <mergeCell ref="A37:B37"/>
    <mergeCell ref="A38:B38"/>
    <mergeCell ref="A40:B40"/>
    <mergeCell ref="A41:B41"/>
    <mergeCell ref="A42:B42"/>
    <mergeCell ref="A43:B43"/>
    <mergeCell ref="A44:B44"/>
    <mergeCell ref="A45:B45"/>
    <mergeCell ref="A149:C149"/>
    <mergeCell ref="A150:C150"/>
    <mergeCell ref="A47:B47"/>
    <mergeCell ref="A48:B48"/>
    <mergeCell ref="A49:B49"/>
    <mergeCell ref="A50:B50"/>
    <mergeCell ref="A51:B51"/>
    <mergeCell ref="A52:B52"/>
  </mergeCells>
  <phoneticPr fontId="68"/>
  <pageMargins left="0.78700000000000003" right="0.52" top="0.98399999999999999" bottom="0.74" header="0.51200000000000001" footer="0.51200000000000001"/>
  <pageSetup paperSize="9" firstPageNumber="0" orientation="portrait" r:id="rId1"/>
  <headerFooter alignWithMargins="0">
    <oddFooter>&amp;C&amp;"ＭＳ Ｐ明朝,標準"&amp;10
- 22 -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zoomScaleNormal="100" workbookViewId="0">
      <selection activeCell="L40" sqref="L40"/>
    </sheetView>
  </sheetViews>
  <sheetFormatPr defaultRowHeight="13.5"/>
  <cols>
    <col min="2" max="2" width="2.625" customWidth="1"/>
    <col min="3" max="5" width="9.625" customWidth="1"/>
    <col min="7" max="7" width="2.625" customWidth="1"/>
    <col min="8" max="10" width="9.625" customWidth="1"/>
  </cols>
  <sheetData>
    <row r="1" spans="1:11">
      <c r="A1" s="437" t="s">
        <v>507</v>
      </c>
    </row>
    <row r="2" spans="1:11" ht="21" customHeight="1">
      <c r="A2" s="828" t="s">
        <v>55</v>
      </c>
      <c r="B2" s="829"/>
      <c r="C2" s="438" t="s">
        <v>491</v>
      </c>
      <c r="D2" s="439" t="s">
        <v>31</v>
      </c>
      <c r="E2" s="439" t="s">
        <v>39</v>
      </c>
      <c r="F2" s="830" t="s">
        <v>502</v>
      </c>
      <c r="G2" s="828"/>
      <c r="H2" s="438" t="s">
        <v>722</v>
      </c>
      <c r="I2" s="439" t="s">
        <v>31</v>
      </c>
      <c r="J2" s="440" t="s">
        <v>39</v>
      </c>
    </row>
    <row r="3" spans="1:11" ht="9" customHeight="1">
      <c r="A3" s="441"/>
      <c r="B3" s="442"/>
      <c r="C3" s="443"/>
      <c r="D3" s="443"/>
      <c r="E3" s="442"/>
      <c r="F3" s="444"/>
      <c r="G3" s="442"/>
      <c r="H3" s="443"/>
      <c r="I3" s="443"/>
      <c r="J3" s="443"/>
    </row>
    <row r="4" spans="1:11" ht="15.95" customHeight="1">
      <c r="A4" s="412" t="s">
        <v>108</v>
      </c>
      <c r="B4" s="415" t="s">
        <v>323</v>
      </c>
      <c r="C4" s="401">
        <f>SUM(C5:C9)</f>
        <v>5751</v>
      </c>
      <c r="D4" s="402">
        <f>SUM(D5:D9)</f>
        <v>3033</v>
      </c>
      <c r="E4" s="403">
        <f>SUM(E5:E9)</f>
        <v>2718</v>
      </c>
      <c r="F4" s="414" t="s">
        <v>115</v>
      </c>
      <c r="G4" s="415" t="s">
        <v>323</v>
      </c>
      <c r="H4" s="401">
        <f>SUM(H5:H9)</f>
        <v>5530</v>
      </c>
      <c r="I4" s="402">
        <f>SUM(I5:I9)</f>
        <v>2727</v>
      </c>
      <c r="J4" s="402">
        <f>SUM(J5:J9)</f>
        <v>2803</v>
      </c>
      <c r="K4" s="61"/>
    </row>
    <row r="5" spans="1:11" ht="15.95" customHeight="1">
      <c r="A5" s="416" t="s">
        <v>751</v>
      </c>
      <c r="B5" s="417"/>
      <c r="C5" s="407">
        <v>1024</v>
      </c>
      <c r="D5" s="408">
        <v>541</v>
      </c>
      <c r="E5" s="408">
        <v>483</v>
      </c>
      <c r="F5" s="418" t="s">
        <v>660</v>
      </c>
      <c r="G5" s="417"/>
      <c r="H5" s="407">
        <v>972</v>
      </c>
      <c r="I5" s="408">
        <v>459</v>
      </c>
      <c r="J5" s="408">
        <v>513</v>
      </c>
      <c r="K5" s="61"/>
    </row>
    <row r="6" spans="1:11" ht="15.95" customHeight="1">
      <c r="A6" s="416" t="s">
        <v>266</v>
      </c>
      <c r="B6" s="417"/>
      <c r="C6" s="407">
        <v>1142</v>
      </c>
      <c r="D6" s="408">
        <v>595</v>
      </c>
      <c r="E6" s="408">
        <v>547</v>
      </c>
      <c r="F6" s="418" t="s">
        <v>385</v>
      </c>
      <c r="G6" s="417"/>
      <c r="H6" s="407">
        <v>1224</v>
      </c>
      <c r="I6" s="408">
        <v>604</v>
      </c>
      <c r="J6" s="408">
        <v>620</v>
      </c>
      <c r="K6" s="61"/>
    </row>
    <row r="7" spans="1:11" ht="15.95" customHeight="1">
      <c r="A7" s="416" t="s">
        <v>156</v>
      </c>
      <c r="B7" s="417"/>
      <c r="C7" s="407">
        <v>1247</v>
      </c>
      <c r="D7" s="408">
        <v>641</v>
      </c>
      <c r="E7" s="408">
        <v>606</v>
      </c>
      <c r="F7" s="418" t="s">
        <v>466</v>
      </c>
      <c r="G7" s="417"/>
      <c r="H7" s="407">
        <v>1124</v>
      </c>
      <c r="I7" s="408">
        <v>557</v>
      </c>
      <c r="J7" s="408">
        <v>567</v>
      </c>
      <c r="K7" s="61"/>
    </row>
    <row r="8" spans="1:11" ht="15.95" customHeight="1">
      <c r="A8" s="416" t="s">
        <v>40</v>
      </c>
      <c r="B8" s="417"/>
      <c r="C8" s="407">
        <v>1168</v>
      </c>
      <c r="D8" s="408">
        <v>617</v>
      </c>
      <c r="E8" s="408">
        <v>551</v>
      </c>
      <c r="F8" s="418" t="s">
        <v>268</v>
      </c>
      <c r="G8" s="417"/>
      <c r="H8" s="407">
        <v>1129</v>
      </c>
      <c r="I8" s="408">
        <v>554</v>
      </c>
      <c r="J8" s="408">
        <v>575</v>
      </c>
      <c r="K8" s="61"/>
    </row>
    <row r="9" spans="1:11" ht="15.95" customHeight="1">
      <c r="A9" s="416" t="s">
        <v>485</v>
      </c>
      <c r="B9" s="417"/>
      <c r="C9" s="407">
        <v>1170</v>
      </c>
      <c r="D9" s="408">
        <v>639</v>
      </c>
      <c r="E9" s="408">
        <v>531</v>
      </c>
      <c r="F9" s="418" t="s">
        <v>753</v>
      </c>
      <c r="G9" s="417"/>
      <c r="H9" s="407">
        <v>1081</v>
      </c>
      <c r="I9" s="408">
        <v>553</v>
      </c>
      <c r="J9" s="408">
        <v>528</v>
      </c>
      <c r="K9" s="61"/>
    </row>
    <row r="10" spans="1:11" ht="9" customHeight="1">
      <c r="A10" s="445"/>
      <c r="B10" s="446"/>
      <c r="C10" s="447"/>
      <c r="D10" s="27"/>
      <c r="E10" s="26"/>
      <c r="F10" s="448"/>
      <c r="G10" s="446"/>
      <c r="H10" s="447"/>
      <c r="I10" s="27"/>
      <c r="J10" s="27"/>
      <c r="K10" s="61"/>
    </row>
    <row r="11" spans="1:11" ht="15.95" customHeight="1">
      <c r="A11" s="412" t="s">
        <v>754</v>
      </c>
      <c r="B11" s="415"/>
      <c r="C11" s="401">
        <f>SUM(C12:C16)</f>
        <v>5237</v>
      </c>
      <c r="D11" s="402">
        <f>SUM(D12:D16)</f>
        <v>2680</v>
      </c>
      <c r="E11" s="403">
        <f>SUM(E12:E16)</f>
        <v>2557</v>
      </c>
      <c r="F11" s="414" t="s">
        <v>755</v>
      </c>
      <c r="G11" s="415"/>
      <c r="H11" s="401">
        <f>SUM(H12:H16)</f>
        <v>4206</v>
      </c>
      <c r="I11" s="402">
        <f>SUM(I12:I16)</f>
        <v>1981</v>
      </c>
      <c r="J11" s="402">
        <f>SUM(J12:J16)</f>
        <v>2225</v>
      </c>
      <c r="K11" s="61"/>
    </row>
    <row r="12" spans="1:11" ht="15.95" customHeight="1">
      <c r="A12" s="416" t="s">
        <v>479</v>
      </c>
      <c r="B12" s="417"/>
      <c r="C12" s="407">
        <v>1155</v>
      </c>
      <c r="D12" s="408">
        <v>601</v>
      </c>
      <c r="E12" s="408">
        <v>554</v>
      </c>
      <c r="F12" s="418" t="s">
        <v>757</v>
      </c>
      <c r="G12" s="417"/>
      <c r="H12" s="407">
        <v>964</v>
      </c>
      <c r="I12" s="408">
        <v>456</v>
      </c>
      <c r="J12" s="408">
        <v>508</v>
      </c>
      <c r="K12" s="61"/>
    </row>
    <row r="13" spans="1:11" ht="15.95" customHeight="1">
      <c r="A13" s="416" t="s">
        <v>759</v>
      </c>
      <c r="B13" s="417"/>
      <c r="C13" s="407">
        <v>1063</v>
      </c>
      <c r="D13" s="408">
        <v>568</v>
      </c>
      <c r="E13" s="408">
        <v>495</v>
      </c>
      <c r="F13" s="418" t="s">
        <v>648</v>
      </c>
      <c r="G13" s="417"/>
      <c r="H13" s="407">
        <v>818</v>
      </c>
      <c r="I13" s="408">
        <v>389</v>
      </c>
      <c r="J13" s="408">
        <v>429</v>
      </c>
      <c r="K13" s="61"/>
    </row>
    <row r="14" spans="1:11" ht="15.95" customHeight="1">
      <c r="A14" s="416" t="s">
        <v>760</v>
      </c>
      <c r="B14" s="417"/>
      <c r="C14" s="407">
        <v>1037</v>
      </c>
      <c r="D14" s="408">
        <v>506</v>
      </c>
      <c r="E14" s="408">
        <v>531</v>
      </c>
      <c r="F14" s="418" t="s">
        <v>404</v>
      </c>
      <c r="G14" s="417"/>
      <c r="H14" s="407">
        <v>822</v>
      </c>
      <c r="I14" s="408">
        <v>403</v>
      </c>
      <c r="J14" s="408">
        <v>419</v>
      </c>
      <c r="K14" s="61"/>
    </row>
    <row r="15" spans="1:11" ht="15.95" customHeight="1">
      <c r="A15" s="416" t="s">
        <v>256</v>
      </c>
      <c r="B15" s="417"/>
      <c r="C15" s="407">
        <v>1088</v>
      </c>
      <c r="D15" s="408">
        <v>564</v>
      </c>
      <c r="E15" s="408">
        <v>524</v>
      </c>
      <c r="F15" s="418" t="s">
        <v>761</v>
      </c>
      <c r="G15" s="417"/>
      <c r="H15" s="407">
        <v>842</v>
      </c>
      <c r="I15" s="408">
        <v>368</v>
      </c>
      <c r="J15" s="408">
        <v>474</v>
      </c>
      <c r="K15" s="61"/>
    </row>
    <row r="16" spans="1:11" ht="15.95" customHeight="1">
      <c r="A16" s="416" t="s">
        <v>465</v>
      </c>
      <c r="B16" s="417"/>
      <c r="C16" s="407">
        <v>894</v>
      </c>
      <c r="D16" s="408">
        <v>441</v>
      </c>
      <c r="E16" s="408">
        <v>453</v>
      </c>
      <c r="F16" s="418" t="s">
        <v>762</v>
      </c>
      <c r="G16" s="417"/>
      <c r="H16" s="407">
        <v>760</v>
      </c>
      <c r="I16" s="408">
        <v>365</v>
      </c>
      <c r="J16" s="408">
        <v>395</v>
      </c>
      <c r="K16" s="61"/>
    </row>
    <row r="17" spans="1:13" ht="9" customHeight="1">
      <c r="A17" s="445"/>
      <c r="B17" s="446"/>
      <c r="C17" s="447"/>
      <c r="D17" s="27"/>
      <c r="E17" s="26"/>
      <c r="F17" s="448"/>
      <c r="G17" s="446"/>
      <c r="H17" s="447"/>
      <c r="I17" s="27"/>
      <c r="J17" s="27"/>
      <c r="K17" s="61"/>
      <c r="L17" s="62"/>
      <c r="M17" s="62"/>
    </row>
    <row r="18" spans="1:13" ht="15.95" customHeight="1">
      <c r="A18" s="412" t="s">
        <v>636</v>
      </c>
      <c r="B18" s="415"/>
      <c r="C18" s="401">
        <f>SUM(C19:C23)</f>
        <v>5310</v>
      </c>
      <c r="D18" s="402">
        <f>SUM(D19:D23)</f>
        <v>2669</v>
      </c>
      <c r="E18" s="403">
        <f>SUM(E19:E23)</f>
        <v>2641</v>
      </c>
      <c r="F18" s="414" t="s">
        <v>591</v>
      </c>
      <c r="G18" s="415"/>
      <c r="H18" s="401">
        <f>SUM(H19:H23)</f>
        <v>2987</v>
      </c>
      <c r="I18" s="402">
        <f>SUM(I19:I23)</f>
        <v>1255</v>
      </c>
      <c r="J18" s="402">
        <f>SUM(J19:J23)</f>
        <v>1732</v>
      </c>
      <c r="K18" s="61"/>
    </row>
    <row r="19" spans="1:13" ht="15.95" customHeight="1">
      <c r="A19" s="416" t="s">
        <v>555</v>
      </c>
      <c r="B19" s="417"/>
      <c r="C19" s="407">
        <v>1114</v>
      </c>
      <c r="D19" s="408">
        <v>556</v>
      </c>
      <c r="E19" s="408">
        <v>558</v>
      </c>
      <c r="F19" s="418" t="s">
        <v>763</v>
      </c>
      <c r="G19" s="417"/>
      <c r="H19" s="407">
        <v>683</v>
      </c>
      <c r="I19" s="408">
        <v>333</v>
      </c>
      <c r="J19" s="408">
        <v>350</v>
      </c>
      <c r="K19" s="61"/>
    </row>
    <row r="20" spans="1:13" ht="15.95" customHeight="1">
      <c r="A20" s="416" t="s">
        <v>744</v>
      </c>
      <c r="B20" s="417"/>
      <c r="C20" s="407">
        <v>1061</v>
      </c>
      <c r="D20" s="408">
        <v>537</v>
      </c>
      <c r="E20" s="408">
        <v>524</v>
      </c>
      <c r="F20" s="418" t="s">
        <v>765</v>
      </c>
      <c r="G20" s="417"/>
      <c r="H20" s="407">
        <v>634</v>
      </c>
      <c r="I20" s="408">
        <v>277</v>
      </c>
      <c r="J20" s="408">
        <v>357</v>
      </c>
      <c r="K20" s="61"/>
    </row>
    <row r="21" spans="1:13" ht="15.95" customHeight="1">
      <c r="A21" s="416" t="s">
        <v>417</v>
      </c>
      <c r="B21" s="417"/>
      <c r="C21" s="407">
        <v>1067</v>
      </c>
      <c r="D21" s="408">
        <v>525</v>
      </c>
      <c r="E21" s="408">
        <v>542</v>
      </c>
      <c r="F21" s="418" t="s">
        <v>768</v>
      </c>
      <c r="G21" s="417"/>
      <c r="H21" s="407">
        <v>568</v>
      </c>
      <c r="I21" s="408">
        <v>228</v>
      </c>
      <c r="J21" s="408">
        <v>340</v>
      </c>
      <c r="K21" s="61"/>
    </row>
    <row r="22" spans="1:13" ht="15.95" customHeight="1">
      <c r="A22" s="416" t="s">
        <v>132</v>
      </c>
      <c r="B22" s="417"/>
      <c r="C22" s="407">
        <v>1021</v>
      </c>
      <c r="D22" s="408">
        <v>525</v>
      </c>
      <c r="E22" s="408">
        <v>496</v>
      </c>
      <c r="F22" s="418" t="s">
        <v>769</v>
      </c>
      <c r="G22" s="417"/>
      <c r="H22" s="407">
        <v>572</v>
      </c>
      <c r="I22" s="408">
        <v>220</v>
      </c>
      <c r="J22" s="408">
        <v>352</v>
      </c>
      <c r="K22" s="61"/>
    </row>
    <row r="23" spans="1:13" ht="15.95" customHeight="1">
      <c r="A23" s="416" t="s">
        <v>770</v>
      </c>
      <c r="B23" s="417"/>
      <c r="C23" s="407">
        <v>1047</v>
      </c>
      <c r="D23" s="408">
        <v>526</v>
      </c>
      <c r="E23" s="408">
        <v>521</v>
      </c>
      <c r="F23" s="418" t="s">
        <v>772</v>
      </c>
      <c r="G23" s="417"/>
      <c r="H23" s="407">
        <v>530</v>
      </c>
      <c r="I23" s="408">
        <v>197</v>
      </c>
      <c r="J23" s="408">
        <v>333</v>
      </c>
      <c r="K23" s="61"/>
    </row>
    <row r="24" spans="1:13" ht="9" customHeight="1">
      <c r="A24" s="445"/>
      <c r="B24" s="446"/>
      <c r="C24" s="447"/>
      <c r="D24" s="27"/>
      <c r="E24" s="26"/>
      <c r="F24" s="448"/>
      <c r="G24" s="446"/>
      <c r="H24" s="447"/>
      <c r="I24" s="27"/>
      <c r="J24" s="27"/>
      <c r="K24" s="61"/>
    </row>
    <row r="25" spans="1:13" ht="15.95" customHeight="1">
      <c r="A25" s="412" t="s">
        <v>655</v>
      </c>
      <c r="B25" s="413"/>
      <c r="C25" s="401">
        <f>SUM(C26:C30)</f>
        <v>5404</v>
      </c>
      <c r="D25" s="402">
        <f>SUM(D26:D30)</f>
        <v>2702</v>
      </c>
      <c r="E25" s="403">
        <f>SUM(E26:E30)</f>
        <v>2702</v>
      </c>
      <c r="F25" s="414" t="s">
        <v>773</v>
      </c>
      <c r="G25" s="415"/>
      <c r="H25" s="401">
        <f>SUM(H26:H30)</f>
        <v>1825</v>
      </c>
      <c r="I25" s="402">
        <f>SUM(I26:I30)</f>
        <v>617</v>
      </c>
      <c r="J25" s="402">
        <f>SUM(J26:J30)</f>
        <v>1208</v>
      </c>
      <c r="K25" s="61"/>
    </row>
    <row r="26" spans="1:13" ht="15.95" customHeight="1">
      <c r="A26" s="416" t="s">
        <v>624</v>
      </c>
      <c r="B26" s="417"/>
      <c r="C26" s="407">
        <v>1082</v>
      </c>
      <c r="D26" s="408">
        <v>553</v>
      </c>
      <c r="E26" s="408">
        <v>529</v>
      </c>
      <c r="F26" s="418" t="s">
        <v>711</v>
      </c>
      <c r="G26" s="417"/>
      <c r="H26" s="407">
        <v>449</v>
      </c>
      <c r="I26" s="408">
        <v>155</v>
      </c>
      <c r="J26" s="408">
        <v>294</v>
      </c>
      <c r="K26" s="61"/>
    </row>
    <row r="27" spans="1:13" ht="15.95" customHeight="1">
      <c r="A27" s="416" t="s">
        <v>185</v>
      </c>
      <c r="B27" s="417"/>
      <c r="C27" s="407">
        <v>1084</v>
      </c>
      <c r="D27" s="408">
        <v>518</v>
      </c>
      <c r="E27" s="408">
        <v>566</v>
      </c>
      <c r="F27" s="418" t="s">
        <v>752</v>
      </c>
      <c r="G27" s="417"/>
      <c r="H27" s="407">
        <v>409</v>
      </c>
      <c r="I27" s="408">
        <v>141</v>
      </c>
      <c r="J27" s="408">
        <v>268</v>
      </c>
      <c r="K27" s="61"/>
    </row>
    <row r="28" spans="1:13" ht="15.95" customHeight="1">
      <c r="A28" s="416" t="s">
        <v>774</v>
      </c>
      <c r="B28" s="417"/>
      <c r="C28" s="407">
        <v>1045</v>
      </c>
      <c r="D28" s="408">
        <v>507</v>
      </c>
      <c r="E28" s="408">
        <v>538</v>
      </c>
      <c r="F28" s="418" t="s">
        <v>81</v>
      </c>
      <c r="G28" s="417"/>
      <c r="H28" s="407">
        <v>336</v>
      </c>
      <c r="I28" s="408">
        <v>123</v>
      </c>
      <c r="J28" s="408">
        <v>213</v>
      </c>
      <c r="K28" s="61"/>
    </row>
    <row r="29" spans="1:13" ht="15.95" customHeight="1">
      <c r="A29" s="416" t="s">
        <v>376</v>
      </c>
      <c r="B29" s="417"/>
      <c r="C29" s="407">
        <v>1061</v>
      </c>
      <c r="D29" s="408">
        <v>543</v>
      </c>
      <c r="E29" s="408">
        <v>518</v>
      </c>
      <c r="F29" s="418" t="s">
        <v>775</v>
      </c>
      <c r="G29" s="417"/>
      <c r="H29" s="407">
        <v>346</v>
      </c>
      <c r="I29" s="408">
        <v>125</v>
      </c>
      <c r="J29" s="408">
        <v>221</v>
      </c>
      <c r="K29" s="61"/>
    </row>
    <row r="30" spans="1:13" ht="15.95" customHeight="1">
      <c r="A30" s="416" t="s">
        <v>157</v>
      </c>
      <c r="B30" s="417"/>
      <c r="C30" s="407">
        <v>1132</v>
      </c>
      <c r="D30" s="408">
        <v>581</v>
      </c>
      <c r="E30" s="408">
        <v>551</v>
      </c>
      <c r="F30" s="418" t="s">
        <v>776</v>
      </c>
      <c r="G30" s="417"/>
      <c r="H30" s="407">
        <v>285</v>
      </c>
      <c r="I30" s="408">
        <v>73</v>
      </c>
      <c r="J30" s="408">
        <v>212</v>
      </c>
      <c r="K30" s="61"/>
    </row>
    <row r="31" spans="1:13" ht="9" customHeight="1">
      <c r="A31" s="445"/>
      <c r="B31" s="446"/>
      <c r="C31" s="447"/>
      <c r="D31" s="27"/>
      <c r="E31" s="26"/>
      <c r="F31" s="448"/>
      <c r="G31" s="446"/>
      <c r="H31" s="447"/>
      <c r="I31" s="27"/>
      <c r="J31" s="27"/>
      <c r="K31" s="61"/>
    </row>
    <row r="32" spans="1:13" ht="15.95" customHeight="1">
      <c r="A32" s="412" t="s">
        <v>778</v>
      </c>
      <c r="B32" s="415"/>
      <c r="C32" s="401">
        <f>SUM(C33:C37)</f>
        <v>6448</v>
      </c>
      <c r="D32" s="402">
        <f>SUM(D33:D37)</f>
        <v>3297</v>
      </c>
      <c r="E32" s="403">
        <f>SUM(E33:E37)</f>
        <v>3151</v>
      </c>
      <c r="F32" s="414" t="s">
        <v>319</v>
      </c>
      <c r="G32" s="415"/>
      <c r="H32" s="401">
        <f>SUM(H33:H37)</f>
        <v>874</v>
      </c>
      <c r="I32" s="402">
        <f>SUM(I33:I37)</f>
        <v>218</v>
      </c>
      <c r="J32" s="402">
        <f>SUM(J33:J37)</f>
        <v>656</v>
      </c>
      <c r="K32" s="61"/>
    </row>
    <row r="33" spans="1:11" ht="15.95" customHeight="1">
      <c r="A33" s="416" t="s">
        <v>59</v>
      </c>
      <c r="B33" s="417"/>
      <c r="C33" s="407">
        <v>1192</v>
      </c>
      <c r="D33" s="408">
        <v>601</v>
      </c>
      <c r="E33" s="408">
        <v>591</v>
      </c>
      <c r="F33" s="418" t="s">
        <v>780</v>
      </c>
      <c r="G33" s="417"/>
      <c r="H33" s="407">
        <v>268</v>
      </c>
      <c r="I33" s="408">
        <v>83</v>
      </c>
      <c r="J33" s="408">
        <v>185</v>
      </c>
      <c r="K33" s="61"/>
    </row>
    <row r="34" spans="1:11" ht="15.95" customHeight="1">
      <c r="A34" s="416" t="s">
        <v>782</v>
      </c>
      <c r="B34" s="417"/>
      <c r="C34" s="407">
        <v>1191</v>
      </c>
      <c r="D34" s="408">
        <v>600</v>
      </c>
      <c r="E34" s="408">
        <v>591</v>
      </c>
      <c r="F34" s="418" t="s">
        <v>783</v>
      </c>
      <c r="G34" s="417"/>
      <c r="H34" s="407">
        <v>211</v>
      </c>
      <c r="I34" s="408">
        <v>46</v>
      </c>
      <c r="J34" s="408">
        <v>165</v>
      </c>
      <c r="K34" s="61"/>
    </row>
    <row r="35" spans="1:11" ht="15.95" customHeight="1">
      <c r="A35" s="416" t="s">
        <v>767</v>
      </c>
      <c r="B35" s="417"/>
      <c r="C35" s="407">
        <v>1255</v>
      </c>
      <c r="D35" s="408">
        <v>631</v>
      </c>
      <c r="E35" s="408">
        <v>624</v>
      </c>
      <c r="F35" s="418" t="s">
        <v>784</v>
      </c>
      <c r="G35" s="417"/>
      <c r="H35" s="407">
        <v>161</v>
      </c>
      <c r="I35" s="408">
        <v>42</v>
      </c>
      <c r="J35" s="408">
        <v>119</v>
      </c>
      <c r="K35" s="61"/>
    </row>
    <row r="36" spans="1:11" ht="15.95" customHeight="1">
      <c r="A36" s="416" t="s">
        <v>382</v>
      </c>
      <c r="B36" s="417"/>
      <c r="C36" s="407">
        <v>1395</v>
      </c>
      <c r="D36" s="408">
        <v>741</v>
      </c>
      <c r="E36" s="408">
        <v>654</v>
      </c>
      <c r="F36" s="418" t="s">
        <v>123</v>
      </c>
      <c r="G36" s="417"/>
      <c r="H36" s="407">
        <v>136</v>
      </c>
      <c r="I36" s="408">
        <v>29</v>
      </c>
      <c r="J36" s="408">
        <v>107</v>
      </c>
      <c r="K36" s="61"/>
    </row>
    <row r="37" spans="1:11" ht="15.95" customHeight="1">
      <c r="A37" s="416" t="s">
        <v>139</v>
      </c>
      <c r="B37" s="417"/>
      <c r="C37" s="407">
        <v>1415</v>
      </c>
      <c r="D37" s="408">
        <v>724</v>
      </c>
      <c r="E37" s="408">
        <v>691</v>
      </c>
      <c r="F37" s="418" t="s">
        <v>786</v>
      </c>
      <c r="G37" s="417"/>
      <c r="H37" s="407">
        <v>98</v>
      </c>
      <c r="I37" s="408">
        <v>18</v>
      </c>
      <c r="J37" s="408">
        <v>80</v>
      </c>
      <c r="K37" s="61"/>
    </row>
    <row r="38" spans="1:11" ht="9" customHeight="1">
      <c r="A38" s="449"/>
      <c r="B38" s="450"/>
      <c r="C38" s="451"/>
      <c r="D38" s="452"/>
      <c r="E38" s="453"/>
      <c r="F38" s="454"/>
      <c r="G38" s="450"/>
      <c r="H38" s="451"/>
      <c r="I38" s="452"/>
      <c r="J38" s="452"/>
      <c r="K38" s="61"/>
    </row>
    <row r="39" spans="1:11" ht="15.95" customHeight="1">
      <c r="A39" s="412" t="s">
        <v>787</v>
      </c>
      <c r="B39" s="415"/>
      <c r="C39" s="401">
        <f>SUM(C40:C44)</f>
        <v>7198</v>
      </c>
      <c r="D39" s="402">
        <f>SUM(D40:D44)</f>
        <v>3643</v>
      </c>
      <c r="E39" s="403">
        <f>SUM(E40:E44)</f>
        <v>3555</v>
      </c>
      <c r="F39" s="414" t="s">
        <v>788</v>
      </c>
      <c r="G39" s="415"/>
      <c r="H39" s="401">
        <f>SUM(H40:H44)</f>
        <v>247</v>
      </c>
      <c r="I39" s="402">
        <f>SUM(I40:I44)</f>
        <v>41</v>
      </c>
      <c r="J39" s="402">
        <f>SUM(J40:J44)</f>
        <v>206</v>
      </c>
      <c r="K39" s="61"/>
    </row>
    <row r="40" spans="1:11" ht="15.95" customHeight="1">
      <c r="A40" s="416" t="s">
        <v>140</v>
      </c>
      <c r="B40" s="417"/>
      <c r="C40" s="407">
        <v>1540</v>
      </c>
      <c r="D40" s="408">
        <v>770</v>
      </c>
      <c r="E40" s="408">
        <v>770</v>
      </c>
      <c r="F40" s="418" t="s">
        <v>790</v>
      </c>
      <c r="G40" s="417"/>
      <c r="H40" s="407">
        <v>80</v>
      </c>
      <c r="I40" s="408">
        <v>16</v>
      </c>
      <c r="J40" s="408">
        <v>64</v>
      </c>
      <c r="K40" s="61"/>
    </row>
    <row r="41" spans="1:11" ht="15.95" customHeight="1">
      <c r="A41" s="416" t="s">
        <v>792</v>
      </c>
      <c r="B41" s="417"/>
      <c r="C41" s="407">
        <v>1591</v>
      </c>
      <c r="D41" s="408">
        <v>808</v>
      </c>
      <c r="E41" s="408">
        <v>783</v>
      </c>
      <c r="F41" s="418" t="s">
        <v>793</v>
      </c>
      <c r="G41" s="417"/>
      <c r="H41" s="407">
        <v>70</v>
      </c>
      <c r="I41" s="408">
        <v>11</v>
      </c>
      <c r="J41" s="408">
        <v>59</v>
      </c>
      <c r="K41" s="61"/>
    </row>
    <row r="42" spans="1:11" ht="15.95" customHeight="1">
      <c r="A42" s="416" t="s">
        <v>795</v>
      </c>
      <c r="B42" s="417"/>
      <c r="C42" s="407">
        <v>1611</v>
      </c>
      <c r="D42" s="408">
        <v>840</v>
      </c>
      <c r="E42" s="408">
        <v>771</v>
      </c>
      <c r="F42" s="418" t="s">
        <v>796</v>
      </c>
      <c r="G42" s="417"/>
      <c r="H42" s="407">
        <v>45</v>
      </c>
      <c r="I42" s="408">
        <v>7</v>
      </c>
      <c r="J42" s="408">
        <v>38</v>
      </c>
      <c r="K42" s="61"/>
    </row>
    <row r="43" spans="1:11" ht="15.95" customHeight="1">
      <c r="A43" s="416" t="s">
        <v>797</v>
      </c>
      <c r="B43" s="417"/>
      <c r="C43" s="407">
        <v>1510</v>
      </c>
      <c r="D43" s="408">
        <v>759</v>
      </c>
      <c r="E43" s="408">
        <v>751</v>
      </c>
      <c r="F43" s="418" t="s">
        <v>800</v>
      </c>
      <c r="G43" s="417"/>
      <c r="H43" s="407">
        <f>SUM(I43:J43)</f>
        <v>25</v>
      </c>
      <c r="I43" s="408">
        <v>4</v>
      </c>
      <c r="J43" s="408">
        <v>21</v>
      </c>
      <c r="K43" s="61"/>
    </row>
    <row r="44" spans="1:11" ht="15.95" customHeight="1">
      <c r="A44" s="416" t="s">
        <v>801</v>
      </c>
      <c r="B44" s="417"/>
      <c r="C44" s="407">
        <v>946</v>
      </c>
      <c r="D44" s="408">
        <v>466</v>
      </c>
      <c r="E44" s="408">
        <v>480</v>
      </c>
      <c r="F44" s="418" t="s">
        <v>434</v>
      </c>
      <c r="G44" s="417"/>
      <c r="H44" s="407">
        <v>27</v>
      </c>
      <c r="I44" s="408">
        <v>3</v>
      </c>
      <c r="J44" s="408">
        <v>24</v>
      </c>
      <c r="K44" s="61"/>
    </row>
    <row r="45" spans="1:11" ht="9" customHeight="1">
      <c r="A45" s="449"/>
      <c r="B45" s="450"/>
      <c r="C45" s="451"/>
      <c r="D45" s="452"/>
      <c r="E45" s="453"/>
      <c r="F45" s="454"/>
      <c r="G45" s="450"/>
      <c r="H45" s="451"/>
      <c r="I45" s="452"/>
      <c r="J45" s="452"/>
      <c r="K45" s="61"/>
    </row>
    <row r="46" spans="1:11" ht="15" customHeight="1">
      <c r="A46" s="441"/>
      <c r="B46" s="442"/>
      <c r="C46" s="443"/>
      <c r="D46" s="443"/>
      <c r="E46" s="442"/>
      <c r="F46" s="831" t="s">
        <v>779</v>
      </c>
      <c r="G46" s="832"/>
      <c r="H46" s="401">
        <v>29</v>
      </c>
      <c r="I46" s="402">
        <v>3</v>
      </c>
      <c r="J46" s="402">
        <v>26</v>
      </c>
      <c r="K46" s="61"/>
    </row>
    <row r="47" spans="1:11" ht="9" customHeight="1">
      <c r="A47" s="441"/>
      <c r="B47" s="442"/>
      <c r="C47" s="443"/>
      <c r="D47" s="443"/>
      <c r="E47" s="442"/>
      <c r="F47" s="455"/>
      <c r="G47" s="456"/>
      <c r="H47" s="447"/>
      <c r="I47" s="27"/>
      <c r="J47" s="27"/>
      <c r="K47" s="61"/>
    </row>
    <row r="48" spans="1:11" ht="15" customHeight="1">
      <c r="A48" s="441"/>
      <c r="B48" s="442"/>
      <c r="C48" s="443"/>
      <c r="D48" s="443"/>
      <c r="E48" s="442"/>
      <c r="F48" s="833" t="s">
        <v>802</v>
      </c>
      <c r="G48" s="834"/>
      <c r="H48" s="407">
        <v>306</v>
      </c>
      <c r="I48" s="408">
        <v>246</v>
      </c>
      <c r="J48" s="408">
        <v>60</v>
      </c>
      <c r="K48" s="61"/>
    </row>
    <row r="49" spans="1:11" ht="9" customHeight="1">
      <c r="A49" s="457"/>
      <c r="B49" s="458"/>
      <c r="C49" s="457"/>
      <c r="D49" s="457"/>
      <c r="E49" s="458"/>
      <c r="F49" s="459"/>
      <c r="G49" s="460"/>
      <c r="H49" s="461"/>
      <c r="I49" s="461"/>
      <c r="J49" s="461"/>
      <c r="K49" s="61"/>
    </row>
    <row r="50" spans="1:11" ht="12.75" customHeight="1">
      <c r="A50" s="443"/>
      <c r="B50" s="443"/>
      <c r="C50" s="443"/>
      <c r="D50" s="443"/>
      <c r="E50" s="443"/>
      <c r="F50" s="443"/>
      <c r="G50" s="443"/>
      <c r="H50" s="765" t="s">
        <v>497</v>
      </c>
      <c r="I50" s="765"/>
      <c r="J50" s="765"/>
      <c r="K50" s="61"/>
    </row>
    <row r="51" spans="1:11">
      <c r="K51" s="61"/>
    </row>
  </sheetData>
  <mergeCells count="5">
    <mergeCell ref="A2:B2"/>
    <mergeCell ref="F2:G2"/>
    <mergeCell ref="F46:G46"/>
    <mergeCell ref="F48:G48"/>
    <mergeCell ref="H50:J50"/>
  </mergeCells>
  <phoneticPr fontId="68"/>
  <pageMargins left="0.78700000000000003" right="0.49" top="1.22" bottom="0.97" header="0.51200000000000001" footer="0.51200000000000001"/>
  <pageSetup paperSize="9" firstPageNumber="0" orientation="portrait" r:id="rId1"/>
  <headerFooter alignWithMargins="0">
    <oddFooter>&amp;C&amp;"ＭＳ Ｐ明朝,標準"&amp;10
- 23 -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tabSelected="1" zoomScaleNormal="100" workbookViewId="0">
      <selection activeCell="L40" sqref="L40"/>
    </sheetView>
  </sheetViews>
  <sheetFormatPr defaultRowHeight="13.5"/>
  <cols>
    <col min="1" max="1" width="5" customWidth="1"/>
    <col min="2" max="2" width="3.5" customWidth="1"/>
    <col min="3" max="3" width="4.625" customWidth="1"/>
    <col min="4" max="4" width="4.25" customWidth="1"/>
    <col min="5" max="5" width="6.375" customWidth="1"/>
    <col min="6" max="16" width="6.5" customWidth="1"/>
  </cols>
  <sheetData>
    <row r="1" spans="1:16" ht="21">
      <c r="A1" s="679" t="s">
        <v>803</v>
      </c>
      <c r="B1" s="679"/>
      <c r="C1" s="679"/>
      <c r="D1" s="679"/>
      <c r="E1" s="679"/>
      <c r="F1" s="679"/>
      <c r="G1" s="679"/>
      <c r="H1" s="679"/>
      <c r="I1" s="679"/>
      <c r="J1" s="679"/>
      <c r="K1" s="679"/>
      <c r="L1" s="679"/>
      <c r="M1" s="679"/>
      <c r="N1" s="679"/>
      <c r="O1" s="679"/>
      <c r="P1" s="679"/>
    </row>
    <row r="3" spans="1:16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769" t="s">
        <v>600</v>
      </c>
      <c r="O3" s="769"/>
      <c r="P3" s="769"/>
    </row>
    <row r="4" spans="1:16" ht="15" customHeight="1">
      <c r="A4" s="678" t="s">
        <v>42</v>
      </c>
      <c r="B4" s="675"/>
      <c r="C4" s="675"/>
      <c r="D4" s="785" t="s">
        <v>804</v>
      </c>
      <c r="E4" s="681"/>
      <c r="F4" s="681"/>
      <c r="G4" s="675" t="s">
        <v>14</v>
      </c>
      <c r="H4" s="675"/>
      <c r="I4" s="675"/>
      <c r="J4" s="681" t="s">
        <v>805</v>
      </c>
      <c r="K4" s="682"/>
      <c r="L4" s="785" t="s">
        <v>258</v>
      </c>
      <c r="M4" s="682"/>
      <c r="N4" s="785" t="s">
        <v>806</v>
      </c>
      <c r="O4" s="681"/>
      <c r="P4" s="681"/>
    </row>
    <row r="5" spans="1:16" ht="15" customHeight="1">
      <c r="A5" s="678"/>
      <c r="B5" s="675"/>
      <c r="C5" s="675"/>
      <c r="D5" s="786"/>
      <c r="E5" s="683"/>
      <c r="F5" s="683"/>
      <c r="G5" s="675"/>
      <c r="H5" s="675"/>
      <c r="I5" s="675"/>
      <c r="J5" s="683"/>
      <c r="K5" s="684"/>
      <c r="L5" s="786"/>
      <c r="M5" s="684"/>
      <c r="N5" s="675" t="s">
        <v>386</v>
      </c>
      <c r="O5" s="675"/>
      <c r="P5" s="6" t="s">
        <v>756</v>
      </c>
    </row>
    <row r="6" spans="1:16" ht="14.25" customHeight="1">
      <c r="A6" s="233"/>
      <c r="B6" s="233"/>
      <c r="C6" s="234"/>
      <c r="D6" s="860" t="s">
        <v>540</v>
      </c>
      <c r="E6" s="861"/>
      <c r="F6" s="463"/>
      <c r="G6" s="463"/>
      <c r="H6" s="464" t="s">
        <v>24</v>
      </c>
      <c r="K6" s="230" t="s">
        <v>807</v>
      </c>
      <c r="L6" s="464"/>
      <c r="M6" s="465" t="s">
        <v>607</v>
      </c>
      <c r="N6" s="862" t="s">
        <v>808</v>
      </c>
      <c r="O6" s="862"/>
      <c r="P6" s="466" t="s">
        <v>50</v>
      </c>
    </row>
    <row r="7" spans="1:16" ht="16.5" customHeight="1">
      <c r="A7" s="53" t="s">
        <v>124</v>
      </c>
      <c r="B7" s="53">
        <v>60</v>
      </c>
      <c r="C7" s="34" t="s">
        <v>8</v>
      </c>
      <c r="D7" s="858">
        <v>38482</v>
      </c>
      <c r="E7" s="859"/>
      <c r="F7" s="467"/>
      <c r="G7" s="467"/>
      <c r="H7" s="468">
        <v>11201</v>
      </c>
      <c r="I7" s="15"/>
      <c r="K7" s="469">
        <v>7.3</v>
      </c>
      <c r="L7" s="854">
        <v>5271.5</v>
      </c>
      <c r="M7" s="854"/>
      <c r="N7" s="854">
        <v>57.8</v>
      </c>
      <c r="O7" s="854"/>
      <c r="P7" s="469">
        <v>5.4</v>
      </c>
    </row>
    <row r="8" spans="1:16" ht="16.5" customHeight="1">
      <c r="A8" s="53"/>
      <c r="B8" s="53">
        <v>2</v>
      </c>
      <c r="C8" s="34"/>
      <c r="D8" s="858">
        <v>43025</v>
      </c>
      <c r="E8" s="859"/>
      <c r="F8" s="467"/>
      <c r="G8" s="467"/>
      <c r="H8" s="468">
        <v>13588</v>
      </c>
      <c r="I8" s="15"/>
      <c r="K8" s="469">
        <v>7.8</v>
      </c>
      <c r="L8" s="854">
        <v>5516</v>
      </c>
      <c r="M8" s="854"/>
      <c r="N8" s="854">
        <v>58.8</v>
      </c>
      <c r="O8" s="854"/>
      <c r="P8" s="469">
        <v>5.8</v>
      </c>
    </row>
    <row r="9" spans="1:16" ht="16.5" customHeight="1">
      <c r="A9" s="53" t="s">
        <v>809</v>
      </c>
      <c r="B9" s="53">
        <v>7</v>
      </c>
      <c r="C9" s="34"/>
      <c r="D9" s="858">
        <v>45472</v>
      </c>
      <c r="E9" s="859"/>
      <c r="F9" s="467"/>
      <c r="G9" s="467"/>
      <c r="H9" s="468">
        <v>15614</v>
      </c>
      <c r="I9" s="15"/>
      <c r="K9" s="469">
        <v>7.6</v>
      </c>
      <c r="L9" s="854">
        <v>5967.5</v>
      </c>
      <c r="M9" s="854"/>
      <c r="N9" s="854">
        <v>56.5</v>
      </c>
      <c r="O9" s="854"/>
      <c r="P9" s="469">
        <v>5.7</v>
      </c>
    </row>
    <row r="10" spans="1:16" ht="16.5" customHeight="1">
      <c r="B10" s="94">
        <v>12</v>
      </c>
      <c r="C10" s="34"/>
      <c r="D10" s="858">
        <v>51495</v>
      </c>
      <c r="E10" s="859"/>
      <c r="F10" s="467"/>
      <c r="G10" s="467"/>
      <c r="H10" s="468">
        <v>18307</v>
      </c>
      <c r="I10" s="15"/>
      <c r="K10" s="469">
        <v>8.3000000000000007</v>
      </c>
      <c r="L10" s="854">
        <v>6181.9</v>
      </c>
      <c r="M10" s="854"/>
      <c r="N10" s="854">
        <v>61.9</v>
      </c>
      <c r="O10" s="854"/>
      <c r="P10" s="469">
        <v>6.2</v>
      </c>
    </row>
    <row r="11" spans="1:16" ht="16.5" customHeight="1">
      <c r="A11" s="53"/>
      <c r="B11" s="94">
        <v>17</v>
      </c>
      <c r="C11" s="34"/>
      <c r="D11" s="858">
        <v>51734</v>
      </c>
      <c r="E11" s="859"/>
      <c r="F11" s="467"/>
      <c r="G11" s="467"/>
      <c r="H11" s="468">
        <v>19307</v>
      </c>
      <c r="I11" s="15"/>
      <c r="K11" s="469">
        <v>8.4</v>
      </c>
      <c r="L11" s="854">
        <v>6195.7</v>
      </c>
      <c r="M11" s="854"/>
      <c r="N11" s="854">
        <v>61</v>
      </c>
      <c r="O11" s="854"/>
      <c r="P11" s="469">
        <v>4.3</v>
      </c>
    </row>
    <row r="12" spans="1:16" ht="16.5" customHeight="1">
      <c r="A12" s="53"/>
      <c r="B12" s="94">
        <v>22</v>
      </c>
      <c r="C12" s="34"/>
      <c r="D12" s="858">
        <v>52828</v>
      </c>
      <c r="E12" s="859"/>
      <c r="F12" s="467"/>
      <c r="G12" s="467"/>
      <c r="H12" s="468">
        <v>20669</v>
      </c>
      <c r="I12" s="15"/>
      <c r="K12" s="469">
        <v>8.5399999999999991</v>
      </c>
      <c r="L12" s="854">
        <v>6185.9</v>
      </c>
      <c r="M12" s="854"/>
      <c r="N12" s="854">
        <v>63.2</v>
      </c>
      <c r="O12" s="854"/>
      <c r="P12" s="469">
        <v>4.4000000000000004</v>
      </c>
    </row>
    <row r="13" spans="1:16" ht="16.5" customHeight="1">
      <c r="A13" s="53"/>
      <c r="B13" s="94">
        <v>27</v>
      </c>
      <c r="C13" s="34"/>
      <c r="D13" s="853">
        <v>53104</v>
      </c>
      <c r="E13" s="846"/>
      <c r="F13" s="471"/>
      <c r="G13" s="471"/>
      <c r="H13" s="472">
        <v>21854</v>
      </c>
      <c r="I13" s="472"/>
      <c r="K13" s="469">
        <v>8.6999999999999993</v>
      </c>
      <c r="L13" s="854">
        <v>6118</v>
      </c>
      <c r="M13" s="854"/>
      <c r="N13" s="854">
        <v>65.8</v>
      </c>
      <c r="O13" s="854"/>
      <c r="P13" s="469">
        <v>4.5</v>
      </c>
    </row>
    <row r="14" spans="1:16" ht="12" customHeight="1">
      <c r="A14" s="391"/>
      <c r="B14" s="391"/>
      <c r="C14" s="392"/>
      <c r="D14" s="391"/>
      <c r="E14" s="391"/>
      <c r="F14" s="391"/>
      <c r="G14" s="391"/>
      <c r="H14" s="391"/>
      <c r="I14" s="391"/>
      <c r="J14" s="391"/>
      <c r="K14" s="391"/>
      <c r="L14" s="391"/>
      <c r="M14" s="391"/>
      <c r="N14" s="391"/>
      <c r="O14" s="391"/>
      <c r="P14" s="391"/>
    </row>
    <row r="15" spans="1:16" ht="11.25" customHeight="1">
      <c r="A15" s="778" t="s">
        <v>810</v>
      </c>
      <c r="B15" s="778"/>
      <c r="C15" s="778"/>
      <c r="D15" s="778"/>
      <c r="E15" s="778"/>
      <c r="F15" s="778"/>
      <c r="G15" s="778"/>
      <c r="H15" s="778"/>
      <c r="I15" s="778"/>
      <c r="J15" s="778"/>
      <c r="K15" s="778"/>
      <c r="L15" s="778"/>
      <c r="M15" s="778"/>
      <c r="N15" s="778"/>
      <c r="O15" s="857" t="s">
        <v>497</v>
      </c>
      <c r="P15" s="857"/>
    </row>
    <row r="16" spans="1:16">
      <c r="A16" s="855"/>
      <c r="B16" s="855"/>
      <c r="C16" s="855"/>
      <c r="D16" s="855"/>
      <c r="E16" s="855"/>
      <c r="F16" s="855"/>
      <c r="G16" s="855"/>
      <c r="H16" s="855"/>
      <c r="I16" s="855"/>
      <c r="J16" s="855"/>
      <c r="K16" s="855"/>
      <c r="L16" s="855"/>
      <c r="M16" s="855"/>
      <c r="N16" s="855"/>
      <c r="O16" s="15"/>
      <c r="P16" s="15"/>
    </row>
    <row r="17" spans="1:16" ht="11.25" customHeight="1">
      <c r="A17" s="855"/>
      <c r="B17" s="855"/>
      <c r="C17" s="855"/>
      <c r="D17" s="855"/>
      <c r="E17" s="855"/>
      <c r="F17" s="855"/>
      <c r="G17" s="855"/>
      <c r="H17" s="855"/>
      <c r="I17" s="855"/>
      <c r="J17" s="855"/>
      <c r="K17" s="855"/>
      <c r="L17" s="856"/>
      <c r="M17" s="856"/>
      <c r="N17" s="855"/>
      <c r="O17" s="15"/>
      <c r="P17" s="15"/>
    </row>
    <row r="18" spans="1:16" ht="32.25" customHeight="1">
      <c r="A18" s="473"/>
      <c r="B18" s="473"/>
      <c r="C18" s="473"/>
      <c r="D18" s="473"/>
      <c r="E18" s="473"/>
      <c r="F18" s="473"/>
      <c r="G18" s="473"/>
      <c r="H18" s="473"/>
      <c r="I18" s="473"/>
      <c r="J18" s="473"/>
      <c r="K18" s="473"/>
      <c r="L18" s="473"/>
      <c r="M18" s="473"/>
      <c r="N18" s="473"/>
      <c r="O18" s="15"/>
      <c r="P18" s="15"/>
    </row>
    <row r="19" spans="1:16" ht="21">
      <c r="A19" s="679" t="s">
        <v>244</v>
      </c>
      <c r="B19" s="679"/>
      <c r="C19" s="679"/>
      <c r="D19" s="679"/>
      <c r="E19" s="679"/>
      <c r="F19" s="679"/>
      <c r="G19" s="679"/>
      <c r="H19" s="679"/>
      <c r="I19" s="679"/>
      <c r="J19" s="679"/>
      <c r="K19" s="679"/>
      <c r="L19" s="679"/>
      <c r="M19" s="679"/>
      <c r="N19" s="679"/>
      <c r="O19" s="679"/>
      <c r="P19" s="679"/>
    </row>
    <row r="20" spans="1:16" ht="16.5" customHeight="1"/>
    <row r="21" spans="1:16" ht="15" customHeight="1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769" t="s">
        <v>811</v>
      </c>
      <c r="O21" s="769"/>
      <c r="P21" s="769"/>
    </row>
    <row r="22" spans="1:16" ht="15" customHeight="1">
      <c r="A22" s="678" t="s">
        <v>812</v>
      </c>
      <c r="B22" s="675"/>
      <c r="C22" s="675"/>
      <c r="D22" s="785" t="s">
        <v>105</v>
      </c>
      <c r="E22" s="681"/>
      <c r="F22" s="681"/>
      <c r="G22" s="681"/>
      <c r="H22" s="675" t="s">
        <v>813</v>
      </c>
      <c r="I22" s="675"/>
      <c r="J22" s="675"/>
      <c r="K22" s="675"/>
      <c r="L22" s="675"/>
      <c r="M22" s="675"/>
      <c r="N22" s="675"/>
      <c r="O22" s="852" t="s">
        <v>164</v>
      </c>
      <c r="P22" s="681"/>
    </row>
    <row r="23" spans="1:16" ht="15" customHeight="1">
      <c r="A23" s="678"/>
      <c r="B23" s="675"/>
      <c r="C23" s="675"/>
      <c r="D23" s="786"/>
      <c r="E23" s="683"/>
      <c r="F23" s="683"/>
      <c r="G23" s="683"/>
      <c r="H23" s="675" t="s">
        <v>815</v>
      </c>
      <c r="I23" s="675"/>
      <c r="J23" s="675"/>
      <c r="K23" s="675" t="s">
        <v>31</v>
      </c>
      <c r="L23" s="675"/>
      <c r="M23" s="675" t="s">
        <v>39</v>
      </c>
      <c r="N23" s="675"/>
      <c r="O23" s="786"/>
      <c r="P23" s="683"/>
    </row>
    <row r="24" spans="1:16" ht="15" customHeight="1">
      <c r="A24" s="61"/>
      <c r="B24" s="61"/>
      <c r="C24" s="186"/>
      <c r="D24" s="61"/>
      <c r="F24" s="35" t="s">
        <v>24</v>
      </c>
      <c r="G24" s="35"/>
      <c r="H24" s="35"/>
      <c r="I24" s="35" t="s">
        <v>120</v>
      </c>
      <c r="J24" s="474"/>
      <c r="K24" s="848" t="s">
        <v>120</v>
      </c>
      <c r="L24" s="848"/>
      <c r="M24" s="848" t="s">
        <v>120</v>
      </c>
      <c r="N24" s="848"/>
      <c r="O24" s="35"/>
      <c r="P24" s="35" t="s">
        <v>50</v>
      </c>
    </row>
    <row r="25" spans="1:16" ht="16.5" customHeight="1">
      <c r="A25" s="759" t="s">
        <v>816</v>
      </c>
      <c r="B25" s="759"/>
      <c r="C25" s="760"/>
      <c r="D25" s="188"/>
      <c r="F25" s="475">
        <f>SUM(F26:F34)</f>
        <v>31749</v>
      </c>
      <c r="G25" s="475"/>
      <c r="H25" s="475"/>
      <c r="I25" s="475">
        <f>SUM(I26:I34)</f>
        <v>80715</v>
      </c>
      <c r="K25" s="849">
        <f>SUM(K26:L34)</f>
        <v>40564</v>
      </c>
      <c r="L25" s="849"/>
      <c r="M25" s="850">
        <f>SUM(M26:N34)</f>
        <v>40151</v>
      </c>
      <c r="N25" s="850"/>
      <c r="O25" s="851">
        <f t="shared" ref="O25:O32" si="0">I25/$I$25*100</f>
        <v>100</v>
      </c>
      <c r="P25" s="851"/>
    </row>
    <row r="26" spans="1:16" ht="16.5" customHeight="1">
      <c r="A26" s="835" t="s">
        <v>650</v>
      </c>
      <c r="B26" s="835"/>
      <c r="C26" s="836"/>
      <c r="D26" s="476"/>
      <c r="F26" s="470">
        <v>9015</v>
      </c>
      <c r="G26" s="470"/>
      <c r="H26" s="470"/>
      <c r="I26" s="477">
        <f t="shared" ref="I26:I32" si="1">SUM(K26:N26)</f>
        <v>21670</v>
      </c>
      <c r="K26" s="845">
        <v>10886</v>
      </c>
      <c r="L26" s="845"/>
      <c r="M26" s="846">
        <v>10784</v>
      </c>
      <c r="N26" s="846"/>
      <c r="O26" s="847">
        <f t="shared" si="0"/>
        <v>26.847550021681222</v>
      </c>
      <c r="P26" s="847"/>
    </row>
    <row r="27" spans="1:16" ht="16.5" customHeight="1">
      <c r="A27" s="835" t="s">
        <v>625</v>
      </c>
      <c r="B27" s="835"/>
      <c r="C27" s="836"/>
      <c r="D27" s="476"/>
      <c r="F27" s="470">
        <v>6432</v>
      </c>
      <c r="G27" s="470"/>
      <c r="H27" s="470"/>
      <c r="I27" s="477">
        <f t="shared" si="1"/>
        <v>17029</v>
      </c>
      <c r="K27" s="845">
        <v>8513</v>
      </c>
      <c r="L27" s="845"/>
      <c r="M27" s="846">
        <v>8516</v>
      </c>
      <c r="N27" s="846"/>
      <c r="O27" s="847">
        <f t="shared" si="0"/>
        <v>21.097689400978751</v>
      </c>
      <c r="P27" s="847"/>
    </row>
    <row r="28" spans="1:16" ht="16.5" customHeight="1">
      <c r="A28" s="835" t="s">
        <v>817</v>
      </c>
      <c r="B28" s="835"/>
      <c r="C28" s="836"/>
      <c r="D28" s="476"/>
      <c r="F28" s="470">
        <v>8018</v>
      </c>
      <c r="G28" s="470"/>
      <c r="H28" s="470"/>
      <c r="I28" s="477">
        <f t="shared" si="1"/>
        <v>20390</v>
      </c>
      <c r="K28" s="845">
        <v>10414</v>
      </c>
      <c r="L28" s="845"/>
      <c r="M28" s="846">
        <v>9976</v>
      </c>
      <c r="N28" s="846"/>
      <c r="O28" s="847">
        <f t="shared" si="0"/>
        <v>25.261723347580993</v>
      </c>
      <c r="P28" s="847"/>
    </row>
    <row r="29" spans="1:16" ht="16.5" customHeight="1">
      <c r="A29" s="835" t="s">
        <v>60</v>
      </c>
      <c r="B29" s="835"/>
      <c r="C29" s="836"/>
      <c r="D29" s="476"/>
      <c r="F29" s="470">
        <v>2274</v>
      </c>
      <c r="G29" s="470"/>
      <c r="H29" s="470"/>
      <c r="I29" s="477">
        <f t="shared" si="1"/>
        <v>6290</v>
      </c>
      <c r="K29" s="845">
        <v>3104</v>
      </c>
      <c r="L29" s="845"/>
      <c r="M29" s="846">
        <v>3186</v>
      </c>
      <c r="N29" s="846"/>
      <c r="O29" s="847">
        <f t="shared" si="0"/>
        <v>7.7928513906956569</v>
      </c>
      <c r="P29" s="847"/>
    </row>
    <row r="30" spans="1:16" ht="16.5" customHeight="1">
      <c r="A30" s="835" t="s">
        <v>54</v>
      </c>
      <c r="B30" s="835"/>
      <c r="C30" s="836"/>
      <c r="D30" s="476"/>
      <c r="F30" s="470">
        <v>852</v>
      </c>
      <c r="G30" s="470"/>
      <c r="H30" s="470"/>
      <c r="I30" s="477">
        <f t="shared" si="1"/>
        <v>2291</v>
      </c>
      <c r="K30" s="845">
        <v>1123</v>
      </c>
      <c r="L30" s="845"/>
      <c r="M30" s="846">
        <v>1168</v>
      </c>
      <c r="N30" s="846"/>
      <c r="O30" s="847">
        <f t="shared" si="0"/>
        <v>2.8383819612215819</v>
      </c>
      <c r="P30" s="847"/>
    </row>
    <row r="31" spans="1:16" ht="16.5" customHeight="1">
      <c r="A31" s="835" t="s">
        <v>693</v>
      </c>
      <c r="B31" s="835"/>
      <c r="C31" s="836"/>
      <c r="D31" s="476"/>
      <c r="F31" s="470">
        <v>839</v>
      </c>
      <c r="G31" s="470"/>
      <c r="H31" s="470"/>
      <c r="I31" s="477">
        <f t="shared" si="1"/>
        <v>2043</v>
      </c>
      <c r="K31" s="845">
        <v>1007</v>
      </c>
      <c r="L31" s="845"/>
      <c r="M31" s="846">
        <v>1036</v>
      </c>
      <c r="N31" s="846"/>
      <c r="O31" s="847">
        <f t="shared" si="0"/>
        <v>2.5311280431146628</v>
      </c>
      <c r="P31" s="847"/>
    </row>
    <row r="32" spans="1:16" ht="16.5" customHeight="1">
      <c r="A32" s="835" t="s">
        <v>819</v>
      </c>
      <c r="B32" s="835"/>
      <c r="C32" s="836"/>
      <c r="D32" s="476"/>
      <c r="F32" s="470">
        <v>742</v>
      </c>
      <c r="G32" s="470"/>
      <c r="H32" s="470"/>
      <c r="I32" s="477">
        <f t="shared" si="1"/>
        <v>1891</v>
      </c>
      <c r="K32" s="845">
        <v>939</v>
      </c>
      <c r="L32" s="845"/>
      <c r="M32" s="846">
        <v>952</v>
      </c>
      <c r="N32" s="846"/>
      <c r="O32" s="847">
        <f t="shared" si="0"/>
        <v>2.3428111255652606</v>
      </c>
      <c r="P32" s="847"/>
    </row>
    <row r="33" spans="1:16" ht="16.5" customHeight="1">
      <c r="A33" s="835" t="s">
        <v>46</v>
      </c>
      <c r="B33" s="835"/>
      <c r="C33" s="836"/>
      <c r="D33" s="476"/>
      <c r="F33" s="470">
        <v>2849</v>
      </c>
      <c r="G33" s="470"/>
      <c r="H33" s="470"/>
      <c r="I33" s="477">
        <f>SUM(K33:N33)</f>
        <v>7253</v>
      </c>
      <c r="K33" s="845">
        <v>3684</v>
      </c>
      <c r="L33" s="845"/>
      <c r="M33" s="846">
        <v>3569</v>
      </c>
      <c r="N33" s="846"/>
      <c r="O33" s="847">
        <f>I33/$I$25*100</f>
        <v>8.9859381775382516</v>
      </c>
      <c r="P33" s="847"/>
    </row>
    <row r="34" spans="1:16" ht="16.5" customHeight="1">
      <c r="A34" s="835" t="s">
        <v>521</v>
      </c>
      <c r="B34" s="835"/>
      <c r="C34" s="836"/>
      <c r="D34" s="476"/>
      <c r="F34" s="470">
        <v>728</v>
      </c>
      <c r="G34" s="470"/>
      <c r="H34" s="470"/>
      <c r="I34" s="477">
        <f>SUM(K34:N34)</f>
        <v>1858</v>
      </c>
      <c r="K34" s="845">
        <v>894</v>
      </c>
      <c r="L34" s="845"/>
      <c r="M34" s="846">
        <v>964</v>
      </c>
      <c r="N34" s="846"/>
      <c r="O34" s="847">
        <f>I34/$I$25*100</f>
        <v>2.3019265316236139</v>
      </c>
      <c r="P34" s="847"/>
    </row>
    <row r="35" spans="1:16" ht="15" customHeight="1">
      <c r="A35" s="58"/>
      <c r="B35" s="58"/>
      <c r="C35" s="59"/>
      <c r="D35" s="58"/>
      <c r="E35" s="478"/>
      <c r="F35" s="478"/>
      <c r="G35" s="478"/>
      <c r="H35" s="478"/>
      <c r="I35" s="478"/>
      <c r="J35" s="478"/>
      <c r="K35" s="478"/>
      <c r="L35" s="478"/>
      <c r="M35" s="58"/>
      <c r="N35" s="58"/>
      <c r="O35" s="58"/>
      <c r="P35" s="58"/>
    </row>
    <row r="36" spans="1:16" ht="15.75" customHeight="1">
      <c r="O36" s="765" t="s">
        <v>497</v>
      </c>
      <c r="P36" s="765"/>
    </row>
    <row r="37" spans="1:16" ht="31.5" customHeight="1">
      <c r="M37" s="479"/>
      <c r="O37" s="480"/>
      <c r="P37" s="480"/>
    </row>
    <row r="38" spans="1:16" ht="21">
      <c r="A38" s="679" t="s">
        <v>447</v>
      </c>
      <c r="B38" s="679"/>
      <c r="C38" s="679"/>
      <c r="D38" s="679"/>
      <c r="E38" s="679"/>
      <c r="F38" s="679"/>
      <c r="G38" s="679"/>
      <c r="H38" s="679"/>
      <c r="I38" s="679"/>
      <c r="J38" s="679"/>
      <c r="K38" s="679"/>
      <c r="L38" s="679"/>
      <c r="M38" s="679"/>
      <c r="N38" s="679"/>
      <c r="O38" s="679"/>
      <c r="P38" s="679"/>
    </row>
    <row r="40" spans="1:16" s="15" customFormat="1" ht="15" customHeight="1">
      <c r="N40" s="769" t="s">
        <v>820</v>
      </c>
      <c r="O40" s="769"/>
      <c r="P40" s="769"/>
    </row>
    <row r="41" spans="1:16" s="462" customFormat="1" ht="27" customHeight="1">
      <c r="A41" s="840" t="s">
        <v>401</v>
      </c>
      <c r="B41" s="841"/>
      <c r="C41" s="842" t="s">
        <v>491</v>
      </c>
      <c r="D41" s="840"/>
      <c r="E41" s="481" t="s">
        <v>814</v>
      </c>
      <c r="F41" s="481" t="s">
        <v>822</v>
      </c>
      <c r="G41" s="481" t="s">
        <v>823</v>
      </c>
      <c r="H41" s="481" t="s">
        <v>825</v>
      </c>
      <c r="I41" s="483" t="s">
        <v>345</v>
      </c>
      <c r="J41" s="484" t="s">
        <v>826</v>
      </c>
      <c r="K41" s="481" t="s">
        <v>827</v>
      </c>
      <c r="L41" s="481" t="s">
        <v>828</v>
      </c>
      <c r="M41" s="482" t="s">
        <v>829</v>
      </c>
      <c r="N41" s="481" t="s">
        <v>742</v>
      </c>
      <c r="O41" s="481" t="s">
        <v>830</v>
      </c>
      <c r="P41" s="482" t="s">
        <v>831</v>
      </c>
    </row>
    <row r="42" spans="1:16" ht="12" customHeight="1">
      <c r="A42" s="61"/>
      <c r="B42" s="186"/>
      <c r="C42" s="464"/>
      <c r="D42" s="464" t="s">
        <v>120</v>
      </c>
      <c r="E42" s="464" t="s">
        <v>120</v>
      </c>
      <c r="F42" s="464" t="s">
        <v>120</v>
      </c>
      <c r="G42" s="464" t="s">
        <v>120</v>
      </c>
      <c r="H42" s="464" t="s">
        <v>120</v>
      </c>
      <c r="I42" s="464" t="s">
        <v>120</v>
      </c>
      <c r="J42" s="464" t="s">
        <v>120</v>
      </c>
      <c r="K42" s="464" t="s">
        <v>120</v>
      </c>
      <c r="L42" s="464" t="s">
        <v>120</v>
      </c>
      <c r="M42" s="464" t="s">
        <v>120</v>
      </c>
      <c r="N42" s="464" t="s">
        <v>120</v>
      </c>
      <c r="O42" s="464" t="s">
        <v>120</v>
      </c>
      <c r="P42" s="464" t="s">
        <v>120</v>
      </c>
    </row>
    <row r="43" spans="1:16" ht="16.5" customHeight="1">
      <c r="A43" s="759" t="s">
        <v>491</v>
      </c>
      <c r="B43" s="760"/>
      <c r="C43" s="843">
        <v>588</v>
      </c>
      <c r="D43" s="844"/>
      <c r="E43" s="479">
        <v>78</v>
      </c>
      <c r="F43" s="479">
        <v>124</v>
      </c>
      <c r="G43" s="479">
        <v>94</v>
      </c>
      <c r="H43" s="479">
        <v>15</v>
      </c>
      <c r="I43" s="479">
        <v>2</v>
      </c>
      <c r="J43" s="479">
        <v>15</v>
      </c>
      <c r="K43" s="479">
        <v>1</v>
      </c>
      <c r="L43" s="479">
        <v>6</v>
      </c>
      <c r="M43" s="479">
        <v>17</v>
      </c>
      <c r="N43" s="479">
        <v>25</v>
      </c>
      <c r="O43" s="479">
        <v>125</v>
      </c>
      <c r="P43" s="479">
        <v>86</v>
      </c>
    </row>
    <row r="44" spans="1:16" ht="16.5" customHeight="1">
      <c r="A44" s="835" t="s">
        <v>31</v>
      </c>
      <c r="B44" s="836"/>
      <c r="C44" s="837">
        <v>251</v>
      </c>
      <c r="D44" s="838"/>
      <c r="E44" s="485">
        <v>30</v>
      </c>
      <c r="F44" s="485">
        <v>39</v>
      </c>
      <c r="G44" s="485">
        <v>14</v>
      </c>
      <c r="H44" s="485">
        <v>5</v>
      </c>
      <c r="I44" s="485">
        <v>2</v>
      </c>
      <c r="J44" s="485">
        <v>15</v>
      </c>
      <c r="K44" s="485">
        <v>1</v>
      </c>
      <c r="L44" s="485">
        <v>6</v>
      </c>
      <c r="M44" s="485">
        <v>14</v>
      </c>
      <c r="N44" s="485">
        <v>11</v>
      </c>
      <c r="O44" s="485">
        <v>66</v>
      </c>
      <c r="P44" s="485">
        <v>48</v>
      </c>
    </row>
    <row r="45" spans="1:16" ht="16.5" customHeight="1">
      <c r="A45" s="835" t="s">
        <v>39</v>
      </c>
      <c r="B45" s="836"/>
      <c r="C45" s="837">
        <v>337</v>
      </c>
      <c r="D45" s="838"/>
      <c r="E45" s="485">
        <v>48</v>
      </c>
      <c r="F45" s="485">
        <v>85</v>
      </c>
      <c r="G45" s="485">
        <v>80</v>
      </c>
      <c r="H45" s="485">
        <v>10</v>
      </c>
      <c r="I45" s="485" t="s">
        <v>791</v>
      </c>
      <c r="J45" s="485" t="s">
        <v>791</v>
      </c>
      <c r="K45" s="485" t="s">
        <v>791</v>
      </c>
      <c r="L45" s="485" t="s">
        <v>791</v>
      </c>
      <c r="M45" s="485">
        <v>3</v>
      </c>
      <c r="N45" s="485">
        <v>14</v>
      </c>
      <c r="O45" s="485">
        <v>59</v>
      </c>
      <c r="P45" s="485">
        <v>38</v>
      </c>
    </row>
    <row r="46" spans="1:16" ht="12" customHeight="1">
      <c r="A46" s="58"/>
      <c r="B46" s="59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</row>
    <row r="47" spans="1:16" ht="13.5" customHeight="1">
      <c r="A47" s="763" t="s">
        <v>764</v>
      </c>
      <c r="B47" s="839"/>
      <c r="C47" s="839"/>
      <c r="D47" s="839"/>
      <c r="E47" s="839"/>
      <c r="F47" s="839"/>
      <c r="G47" s="839"/>
      <c r="H47" s="839"/>
      <c r="I47" s="839"/>
      <c r="J47" s="486"/>
      <c r="K47" s="15"/>
      <c r="L47" s="15"/>
      <c r="M47" s="15"/>
      <c r="N47" s="15"/>
      <c r="O47" s="765" t="s">
        <v>497</v>
      </c>
      <c r="P47" s="765"/>
    </row>
  </sheetData>
  <mergeCells count="98">
    <mergeCell ref="A1:P1"/>
    <mergeCell ref="N3:P3"/>
    <mergeCell ref="A4:C5"/>
    <mergeCell ref="D4:F5"/>
    <mergeCell ref="G4:I5"/>
    <mergeCell ref="J4:K5"/>
    <mergeCell ref="L4:M5"/>
    <mergeCell ref="N4:P4"/>
    <mergeCell ref="N5:O5"/>
    <mergeCell ref="D6:E6"/>
    <mergeCell ref="N6:O6"/>
    <mergeCell ref="D7:E7"/>
    <mergeCell ref="L7:M7"/>
    <mergeCell ref="N7:O7"/>
    <mergeCell ref="D8:E8"/>
    <mergeCell ref="L8:M8"/>
    <mergeCell ref="N8:O8"/>
    <mergeCell ref="D9:E9"/>
    <mergeCell ref="L9:M9"/>
    <mergeCell ref="N9:O9"/>
    <mergeCell ref="D10:E10"/>
    <mergeCell ref="L10:M10"/>
    <mergeCell ref="N10:O10"/>
    <mergeCell ref="D11:E11"/>
    <mergeCell ref="L11:M11"/>
    <mergeCell ref="N11:O11"/>
    <mergeCell ref="D12:E12"/>
    <mergeCell ref="L12:M12"/>
    <mergeCell ref="N12:O12"/>
    <mergeCell ref="D13:E13"/>
    <mergeCell ref="L13:M13"/>
    <mergeCell ref="N13:O13"/>
    <mergeCell ref="A15:N17"/>
    <mergeCell ref="O15:P15"/>
    <mergeCell ref="A19:P19"/>
    <mergeCell ref="N21:P21"/>
    <mergeCell ref="A22:C23"/>
    <mergeCell ref="D22:G23"/>
    <mergeCell ref="H22:N22"/>
    <mergeCell ref="O22:P23"/>
    <mergeCell ref="H23:J23"/>
    <mergeCell ref="K23:L23"/>
    <mergeCell ref="M23:N23"/>
    <mergeCell ref="K24:L24"/>
    <mergeCell ref="M24:N24"/>
    <mergeCell ref="A25:C25"/>
    <mergeCell ref="K25:L25"/>
    <mergeCell ref="M25:N25"/>
    <mergeCell ref="O25:P25"/>
    <mergeCell ref="A26:C26"/>
    <mergeCell ref="K26:L26"/>
    <mergeCell ref="M26:N26"/>
    <mergeCell ref="O26:P26"/>
    <mergeCell ref="A27:C27"/>
    <mergeCell ref="K27:L27"/>
    <mergeCell ref="M27:N27"/>
    <mergeCell ref="O27:P27"/>
    <mergeCell ref="A28:C28"/>
    <mergeCell ref="K28:L28"/>
    <mergeCell ref="M28:N28"/>
    <mergeCell ref="O28:P28"/>
    <mergeCell ref="A29:C29"/>
    <mergeCell ref="K29:L29"/>
    <mergeCell ref="M29:N29"/>
    <mergeCell ref="O29:P29"/>
    <mergeCell ref="A30:C30"/>
    <mergeCell ref="K30:L30"/>
    <mergeCell ref="M30:N30"/>
    <mergeCell ref="O30:P30"/>
    <mergeCell ref="A31:C31"/>
    <mergeCell ref="K31:L31"/>
    <mergeCell ref="M31:N31"/>
    <mergeCell ref="O31:P31"/>
    <mergeCell ref="A32:C32"/>
    <mergeCell ref="K32:L32"/>
    <mergeCell ref="M32:N32"/>
    <mergeCell ref="O32:P32"/>
    <mergeCell ref="A33:C33"/>
    <mergeCell ref="K33:L33"/>
    <mergeCell ref="M33:N33"/>
    <mergeCell ref="O33:P33"/>
    <mergeCell ref="C44:D44"/>
    <mergeCell ref="A34:C34"/>
    <mergeCell ref="K34:L34"/>
    <mergeCell ref="M34:N34"/>
    <mergeCell ref="O34:P34"/>
    <mergeCell ref="O36:P36"/>
    <mergeCell ref="A38:P38"/>
    <mergeCell ref="A45:B45"/>
    <mergeCell ref="C45:D45"/>
    <mergeCell ref="A47:I47"/>
    <mergeCell ref="O47:P47"/>
    <mergeCell ref="N40:P40"/>
    <mergeCell ref="A41:B41"/>
    <mergeCell ref="C41:D41"/>
    <mergeCell ref="A43:B43"/>
    <mergeCell ref="C43:D43"/>
    <mergeCell ref="A44:B44"/>
  </mergeCells>
  <phoneticPr fontId="68"/>
  <pageMargins left="0.34" right="0.55000000000000004" top="0.98399999999999999" bottom="0.98399999999999999" header="0.51200000000000001" footer="0.51200000000000001"/>
  <pageSetup paperSize="9" scale="96" firstPageNumber="0" orientation="portrait" r:id="rId1"/>
  <headerFooter alignWithMargins="0">
    <oddFooter>&amp;C&amp;"ＭＳ Ｐ明朝,標準"&amp;9
&amp;10- 24 -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tabSelected="1" zoomScaleNormal="100" workbookViewId="0">
      <selection activeCell="L40" sqref="L40"/>
    </sheetView>
  </sheetViews>
  <sheetFormatPr defaultRowHeight="13.5"/>
  <cols>
    <col min="1" max="1" width="1.625" customWidth="1"/>
    <col min="2" max="2" width="5.625" customWidth="1"/>
    <col min="3" max="3" width="3" customWidth="1"/>
    <col min="4" max="4" width="6.375" customWidth="1"/>
    <col min="5" max="5" width="4.375" customWidth="1"/>
    <col min="6" max="6" width="3.75" customWidth="1"/>
    <col min="7" max="15" width="8.125" customWidth="1"/>
  </cols>
  <sheetData>
    <row r="1" spans="1:16" ht="21">
      <c r="A1" s="679" t="s">
        <v>832</v>
      </c>
      <c r="B1" s="679"/>
      <c r="C1" s="679"/>
      <c r="D1" s="679"/>
      <c r="E1" s="679"/>
      <c r="F1" s="679"/>
      <c r="G1" s="679"/>
      <c r="H1" s="679"/>
      <c r="I1" s="679"/>
      <c r="J1" s="679"/>
      <c r="K1" s="679"/>
      <c r="L1" s="679"/>
      <c r="M1" s="679"/>
    </row>
    <row r="2" spans="1:16" ht="21">
      <c r="A2" s="487"/>
      <c r="B2" s="487"/>
      <c r="C2" s="487"/>
      <c r="D2" s="487"/>
      <c r="E2" s="679" t="s">
        <v>431</v>
      </c>
      <c r="F2" s="884"/>
      <c r="G2" s="884"/>
      <c r="H2" s="884"/>
      <c r="I2" s="884"/>
      <c r="J2" s="884"/>
      <c r="K2" s="884"/>
      <c r="L2" s="884"/>
      <c r="M2" s="884"/>
      <c r="N2" s="884"/>
      <c r="O2" s="884"/>
    </row>
    <row r="3" spans="1:16" ht="18.75">
      <c r="A3" s="487"/>
      <c r="B3" s="487"/>
      <c r="C3" s="487"/>
      <c r="D3" s="487"/>
      <c r="E3" s="487"/>
      <c r="F3" s="487"/>
      <c r="G3" s="488"/>
      <c r="H3" s="488"/>
      <c r="I3" s="488"/>
      <c r="J3" s="488"/>
    </row>
    <row r="4" spans="1:16" s="15" customFormat="1">
      <c r="J4" s="195"/>
      <c r="K4" s="195"/>
      <c r="M4" s="195"/>
      <c r="O4" s="195" t="s">
        <v>833</v>
      </c>
    </row>
    <row r="5" spans="1:16" s="15" customFormat="1" ht="40.5" customHeight="1">
      <c r="A5" s="677" t="s">
        <v>294</v>
      </c>
      <c r="B5" s="677"/>
      <c r="C5" s="677"/>
      <c r="D5" s="677"/>
      <c r="E5" s="677"/>
      <c r="F5" s="677"/>
      <c r="G5" s="678"/>
      <c r="H5" s="2" t="s">
        <v>37</v>
      </c>
      <c r="I5" s="489" t="s">
        <v>834</v>
      </c>
      <c r="J5" s="490" t="s">
        <v>835</v>
      </c>
      <c r="K5" s="490" t="s">
        <v>766</v>
      </c>
      <c r="L5" s="490" t="s">
        <v>29</v>
      </c>
      <c r="M5" s="490" t="s">
        <v>629</v>
      </c>
      <c r="N5" s="490" t="s">
        <v>836</v>
      </c>
      <c r="O5" s="491" t="s">
        <v>837</v>
      </c>
    </row>
    <row r="6" spans="1:16" s="15" customFormat="1">
      <c r="A6" s="492"/>
      <c r="B6" s="492"/>
      <c r="C6" s="492"/>
      <c r="D6" s="492"/>
      <c r="E6" s="492"/>
      <c r="F6" s="492"/>
      <c r="G6" s="493"/>
    </row>
    <row r="7" spans="1:16" s="15" customFormat="1">
      <c r="A7" s="885" t="s">
        <v>57</v>
      </c>
      <c r="B7" s="885"/>
      <c r="C7" s="885"/>
      <c r="D7" s="885"/>
      <c r="E7" s="885"/>
      <c r="F7" s="885"/>
      <c r="G7" s="876"/>
    </row>
    <row r="8" spans="1:16" s="15" customFormat="1" ht="3" customHeight="1">
      <c r="A8" s="53"/>
      <c r="B8" s="53"/>
      <c r="C8" s="53"/>
      <c r="D8" s="53"/>
      <c r="E8" s="835"/>
      <c r="F8" s="835"/>
      <c r="G8" s="34"/>
    </row>
    <row r="9" spans="1:16" s="15" customFormat="1" ht="20.100000000000001" customHeight="1">
      <c r="A9" s="53"/>
      <c r="B9" s="381"/>
      <c r="C9" s="873" t="s">
        <v>794</v>
      </c>
      <c r="D9" s="873"/>
      <c r="E9" s="873"/>
      <c r="F9" s="873"/>
      <c r="G9" s="495"/>
      <c r="H9" s="496">
        <v>14488</v>
      </c>
      <c r="I9" s="12">
        <v>3319</v>
      </c>
      <c r="J9" s="12">
        <v>6124</v>
      </c>
      <c r="K9" s="12">
        <v>2923</v>
      </c>
      <c r="L9" s="12">
        <v>1120</v>
      </c>
      <c r="M9" s="12">
        <v>551</v>
      </c>
      <c r="N9" s="12">
        <v>328</v>
      </c>
      <c r="O9" s="12">
        <v>123</v>
      </c>
    </row>
    <row r="10" spans="1:16" s="15" customFormat="1" ht="19.5" customHeight="1">
      <c r="A10" s="53"/>
      <c r="B10" s="381"/>
      <c r="C10" s="494"/>
      <c r="D10" s="494"/>
      <c r="E10" s="384"/>
      <c r="F10" s="384"/>
      <c r="G10" s="495"/>
      <c r="H10" s="12"/>
      <c r="I10" s="12"/>
      <c r="J10" s="12"/>
      <c r="K10" s="12"/>
      <c r="L10" s="12"/>
      <c r="M10" s="12"/>
      <c r="N10" s="12"/>
      <c r="O10" s="12"/>
    </row>
    <row r="11" spans="1:16" s="15" customFormat="1" ht="20.100000000000001" customHeight="1">
      <c r="A11" s="53"/>
      <c r="B11" s="381"/>
      <c r="C11" s="873" t="s">
        <v>394</v>
      </c>
      <c r="D11" s="873"/>
      <c r="E11" s="873"/>
      <c r="F11" s="873"/>
      <c r="G11" s="495"/>
      <c r="H11" s="384">
        <v>34444</v>
      </c>
      <c r="I11" s="12">
        <v>3319</v>
      </c>
      <c r="J11" s="12">
        <v>12248</v>
      </c>
      <c r="K11" s="12">
        <v>8769</v>
      </c>
      <c r="L11" s="12">
        <v>4480</v>
      </c>
      <c r="M11" s="12">
        <v>2755</v>
      </c>
      <c r="N11" s="12">
        <v>1968</v>
      </c>
      <c r="O11" s="12">
        <v>905</v>
      </c>
    </row>
    <row r="12" spans="1:16" s="15" customFormat="1" ht="19.5" customHeight="1">
      <c r="A12" s="53"/>
      <c r="B12" s="381"/>
      <c r="C12" s="381"/>
      <c r="D12" s="381"/>
      <c r="E12" s="874"/>
      <c r="F12" s="874"/>
      <c r="G12" s="497"/>
      <c r="H12" s="193"/>
      <c r="I12" s="12"/>
      <c r="J12" s="12"/>
      <c r="K12" s="12"/>
      <c r="L12" s="12"/>
      <c r="M12" s="12"/>
      <c r="N12" s="12"/>
      <c r="O12" s="12"/>
    </row>
    <row r="13" spans="1:16" s="15" customFormat="1" ht="20.100000000000001" customHeight="1">
      <c r="A13" s="875" t="s">
        <v>71</v>
      </c>
      <c r="B13" s="875"/>
      <c r="C13" s="875"/>
      <c r="D13" s="875"/>
      <c r="E13" s="875"/>
      <c r="F13" s="875"/>
      <c r="G13" s="876"/>
      <c r="H13" s="384">
        <v>21169</v>
      </c>
      <c r="I13" s="12">
        <v>3319</v>
      </c>
      <c r="J13" s="12">
        <v>9882</v>
      </c>
      <c r="K13" s="12">
        <v>4748</v>
      </c>
      <c r="L13" s="12">
        <v>1734</v>
      </c>
      <c r="M13" s="12">
        <v>752</v>
      </c>
      <c r="N13" s="12">
        <v>519</v>
      </c>
      <c r="O13" s="12">
        <v>215</v>
      </c>
    </row>
    <row r="14" spans="1:16" s="15" customFormat="1" ht="19.5" customHeight="1">
      <c r="A14" s="391"/>
      <c r="B14" s="391"/>
      <c r="C14" s="391"/>
      <c r="D14" s="391"/>
      <c r="E14" s="391"/>
      <c r="F14" s="391"/>
      <c r="G14" s="392"/>
      <c r="H14" s="391"/>
      <c r="I14" s="391"/>
      <c r="J14" s="391"/>
      <c r="K14" s="391"/>
      <c r="L14" s="391"/>
      <c r="M14" s="391"/>
      <c r="N14" s="391"/>
      <c r="O14" s="391"/>
      <c r="P14" s="53"/>
    </row>
    <row r="15" spans="1:16" s="15" customFormat="1" ht="21" customHeight="1">
      <c r="K15" s="498"/>
      <c r="L15" s="498"/>
      <c r="M15" s="498"/>
      <c r="N15" s="198"/>
      <c r="O15" s="198" t="s">
        <v>497</v>
      </c>
      <c r="P15" s="499"/>
    </row>
    <row r="16" spans="1:16" ht="30" customHeight="1"/>
    <row r="17" spans="1:18" ht="30" customHeight="1">
      <c r="L17" s="62"/>
      <c r="M17" s="62"/>
    </row>
    <row r="18" spans="1:18" ht="40.5" customHeight="1">
      <c r="A18" s="877" t="s">
        <v>839</v>
      </c>
      <c r="B18" s="878"/>
      <c r="C18" s="878"/>
      <c r="D18" s="878"/>
      <c r="E18" s="878"/>
      <c r="F18" s="878"/>
      <c r="G18" s="878"/>
      <c r="H18" s="878"/>
      <c r="I18" s="878"/>
      <c r="J18" s="878"/>
      <c r="K18" s="878"/>
      <c r="L18" s="878"/>
      <c r="M18" s="878"/>
    </row>
    <row r="19" spans="1:18" ht="18.75" customHeight="1">
      <c r="A19" s="500"/>
      <c r="B19" s="501"/>
      <c r="C19" s="501"/>
      <c r="D19" s="501"/>
      <c r="E19" s="501"/>
      <c r="F19" s="501"/>
      <c r="G19" s="501"/>
      <c r="H19" s="501"/>
      <c r="I19" s="501"/>
      <c r="J19" s="501"/>
      <c r="K19" s="501"/>
      <c r="L19" s="501"/>
      <c r="M19" s="501"/>
    </row>
    <row r="20" spans="1:18" ht="13.5" customHeight="1">
      <c r="A20" s="500"/>
      <c r="B20" s="501"/>
      <c r="C20" s="501"/>
      <c r="D20" s="501"/>
      <c r="E20" s="501"/>
      <c r="F20" s="501"/>
      <c r="G20" s="501"/>
      <c r="H20" s="501"/>
      <c r="I20" s="501"/>
      <c r="J20" s="501"/>
      <c r="K20" s="501"/>
      <c r="L20" s="502"/>
      <c r="M20" s="501"/>
      <c r="O20" s="503" t="s">
        <v>833</v>
      </c>
    </row>
    <row r="21" spans="1:18" ht="23.25" customHeight="1">
      <c r="A21" s="681" t="s">
        <v>840</v>
      </c>
      <c r="B21" s="681"/>
      <c r="C21" s="681"/>
      <c r="D21" s="682"/>
      <c r="E21" s="879" t="s">
        <v>100</v>
      </c>
      <c r="F21" s="880"/>
      <c r="G21" s="880"/>
      <c r="H21" s="880"/>
      <c r="I21" s="880"/>
      <c r="J21" s="881"/>
      <c r="K21" s="879" t="s">
        <v>841</v>
      </c>
      <c r="L21" s="880"/>
      <c r="M21" s="880"/>
      <c r="N21" s="880"/>
      <c r="O21" s="880"/>
      <c r="P21" s="504"/>
    </row>
    <row r="22" spans="1:18" s="15" customFormat="1" ht="51.75" customHeight="1">
      <c r="A22" s="683"/>
      <c r="B22" s="683"/>
      <c r="C22" s="683"/>
      <c r="D22" s="684"/>
      <c r="E22" s="882" t="s">
        <v>491</v>
      </c>
      <c r="F22" s="883"/>
      <c r="G22" s="506" t="s">
        <v>842</v>
      </c>
      <c r="H22" s="507" t="s">
        <v>843</v>
      </c>
      <c r="I22" s="507" t="s">
        <v>547</v>
      </c>
      <c r="J22" s="508" t="s">
        <v>844</v>
      </c>
      <c r="K22" s="509" t="s">
        <v>491</v>
      </c>
      <c r="L22" s="506" t="s">
        <v>842</v>
      </c>
      <c r="M22" s="507" t="s">
        <v>843</v>
      </c>
      <c r="N22" s="507" t="s">
        <v>547</v>
      </c>
      <c r="O22" s="510" t="s">
        <v>844</v>
      </c>
      <c r="P22" s="53"/>
    </row>
    <row r="23" spans="1:18" s="15" customFormat="1" ht="10.5" customHeight="1">
      <c r="A23" s="29"/>
      <c r="B23" s="29"/>
      <c r="C23" s="29"/>
      <c r="D23" s="30"/>
      <c r="E23" s="511"/>
      <c r="F23" s="511"/>
      <c r="G23" s="512"/>
      <c r="H23" s="513"/>
      <c r="I23" s="513"/>
      <c r="J23" s="513"/>
      <c r="K23" s="513"/>
      <c r="L23" s="513"/>
      <c r="M23" s="513"/>
    </row>
    <row r="24" spans="1:18" s="15" customFormat="1" ht="19.5" customHeight="1">
      <c r="A24" s="53"/>
      <c r="B24" s="869" t="s">
        <v>722</v>
      </c>
      <c r="C24" s="869"/>
      <c r="D24" s="870"/>
      <c r="E24" s="871">
        <v>41</v>
      </c>
      <c r="F24" s="872"/>
      <c r="G24" s="515">
        <v>4</v>
      </c>
      <c r="H24" s="515">
        <v>16</v>
      </c>
      <c r="I24" s="515">
        <v>4</v>
      </c>
      <c r="J24" s="516">
        <v>17</v>
      </c>
      <c r="K24" s="516">
        <v>2648</v>
      </c>
      <c r="L24" s="516">
        <v>4</v>
      </c>
      <c r="M24" s="516">
        <v>264</v>
      </c>
      <c r="N24" s="516">
        <v>183</v>
      </c>
      <c r="O24" s="516">
        <v>2197</v>
      </c>
    </row>
    <row r="25" spans="1:18" s="15" customFormat="1" ht="19.5" customHeight="1">
      <c r="A25" s="53"/>
      <c r="B25" s="53"/>
      <c r="C25" s="494"/>
      <c r="D25" s="517"/>
      <c r="E25" s="518"/>
      <c r="F25" s="518"/>
      <c r="G25" s="518"/>
      <c r="H25" s="518"/>
      <c r="I25" s="518"/>
      <c r="J25" s="518"/>
      <c r="K25" s="518"/>
      <c r="L25" s="518"/>
      <c r="M25" s="518"/>
      <c r="N25" s="518"/>
      <c r="O25" s="518"/>
      <c r="R25" s="518"/>
    </row>
    <row r="26" spans="1:18" s="15" customFormat="1" ht="20.100000000000001" customHeight="1">
      <c r="A26" s="53"/>
      <c r="B26" s="867" t="s">
        <v>358</v>
      </c>
      <c r="C26" s="867"/>
      <c r="D26" s="868"/>
      <c r="E26" s="865">
        <v>10</v>
      </c>
      <c r="F26" s="866"/>
      <c r="G26" s="520" t="s">
        <v>20</v>
      </c>
      <c r="H26" s="520">
        <v>5</v>
      </c>
      <c r="I26" s="520" t="s">
        <v>20</v>
      </c>
      <c r="J26" s="520">
        <v>5</v>
      </c>
      <c r="K26" s="520">
        <v>598</v>
      </c>
      <c r="L26" s="520" t="s">
        <v>20</v>
      </c>
      <c r="M26" s="520">
        <v>114</v>
      </c>
      <c r="N26" s="520" t="s">
        <v>20</v>
      </c>
      <c r="O26" s="520">
        <v>484</v>
      </c>
    </row>
    <row r="27" spans="1:18" s="15" customFormat="1" ht="15" customHeight="1">
      <c r="A27" s="53"/>
      <c r="B27" s="381"/>
      <c r="C27" s="494"/>
      <c r="D27" s="494"/>
      <c r="E27" s="519"/>
      <c r="F27" s="520"/>
      <c r="G27" s="520"/>
      <c r="H27" s="520"/>
      <c r="I27" s="520"/>
      <c r="J27" s="520"/>
      <c r="K27" s="520"/>
      <c r="L27" s="520"/>
      <c r="M27" s="520"/>
      <c r="N27" s="518"/>
      <c r="O27" s="518"/>
    </row>
    <row r="28" spans="1:18" s="15" customFormat="1" ht="20.100000000000001" customHeight="1">
      <c r="A28" s="53"/>
      <c r="B28" s="867" t="s">
        <v>605</v>
      </c>
      <c r="C28" s="867"/>
      <c r="D28" s="868"/>
      <c r="E28" s="865">
        <v>8</v>
      </c>
      <c r="F28" s="866"/>
      <c r="G28" s="520">
        <v>1</v>
      </c>
      <c r="H28" s="520">
        <v>2</v>
      </c>
      <c r="I28" s="520" t="s">
        <v>20</v>
      </c>
      <c r="J28" s="520">
        <v>5</v>
      </c>
      <c r="K28" s="520">
        <v>1288</v>
      </c>
      <c r="L28" s="520">
        <v>1</v>
      </c>
      <c r="M28" s="520">
        <v>40</v>
      </c>
      <c r="N28" s="520" t="s">
        <v>20</v>
      </c>
      <c r="O28" s="520">
        <v>1247</v>
      </c>
    </row>
    <row r="29" spans="1:18" s="15" customFormat="1" ht="15" customHeight="1">
      <c r="A29" s="53"/>
      <c r="B29" s="381"/>
      <c r="C29" s="381"/>
      <c r="D29" s="381"/>
      <c r="E29" s="865"/>
      <c r="F29" s="866"/>
      <c r="G29" s="521"/>
      <c r="H29" s="521"/>
      <c r="I29" s="521"/>
      <c r="J29" s="521"/>
      <c r="K29" s="521"/>
      <c r="L29" s="521"/>
      <c r="M29" s="521"/>
      <c r="N29" s="518"/>
      <c r="O29" s="518"/>
    </row>
    <row r="30" spans="1:18" s="15" customFormat="1" ht="20.100000000000001" customHeight="1">
      <c r="A30" s="53"/>
      <c r="B30" s="863" t="s">
        <v>845</v>
      </c>
      <c r="C30" s="863"/>
      <c r="D30" s="864"/>
      <c r="E30" s="865">
        <v>20</v>
      </c>
      <c r="F30" s="866"/>
      <c r="G30" s="520" t="s">
        <v>20</v>
      </c>
      <c r="H30" s="521">
        <v>9</v>
      </c>
      <c r="I30" s="521">
        <v>4</v>
      </c>
      <c r="J30" s="521">
        <v>7</v>
      </c>
      <c r="K30" s="521">
        <v>759</v>
      </c>
      <c r="L30" s="520" t="s">
        <v>20</v>
      </c>
      <c r="M30" s="521">
        <v>110</v>
      </c>
      <c r="N30" s="521">
        <v>183</v>
      </c>
      <c r="O30" s="521">
        <v>466</v>
      </c>
    </row>
    <row r="31" spans="1:18" s="15" customFormat="1" ht="20.100000000000001" customHeight="1">
      <c r="A31" s="53"/>
      <c r="B31" s="522"/>
      <c r="C31" s="522"/>
      <c r="D31" s="523"/>
      <c r="E31" s="519"/>
      <c r="F31" s="520"/>
      <c r="G31" s="521"/>
      <c r="H31" s="521"/>
      <c r="I31" s="521"/>
      <c r="J31" s="521"/>
      <c r="K31" s="521"/>
      <c r="L31" s="521"/>
      <c r="M31" s="521"/>
      <c r="N31" s="518"/>
      <c r="O31" s="518"/>
    </row>
    <row r="32" spans="1:18" s="15" customFormat="1" ht="20.100000000000001" customHeight="1">
      <c r="A32" s="53"/>
      <c r="B32" s="867" t="s">
        <v>846</v>
      </c>
      <c r="C32" s="867"/>
      <c r="D32" s="868"/>
      <c r="E32" s="865" t="s">
        <v>847</v>
      </c>
      <c r="F32" s="866"/>
      <c r="G32" s="520" t="s">
        <v>20</v>
      </c>
      <c r="H32" s="520" t="s">
        <v>20</v>
      </c>
      <c r="I32" s="520" t="s">
        <v>20</v>
      </c>
      <c r="J32" s="520" t="s">
        <v>20</v>
      </c>
      <c r="K32" s="520" t="s">
        <v>20</v>
      </c>
      <c r="L32" s="520" t="s">
        <v>20</v>
      </c>
      <c r="M32" s="520" t="s">
        <v>20</v>
      </c>
      <c r="N32" s="520" t="s">
        <v>20</v>
      </c>
      <c r="O32" s="520" t="s">
        <v>20</v>
      </c>
    </row>
    <row r="33" spans="1:16" s="15" customFormat="1" ht="20.100000000000001" customHeight="1">
      <c r="A33" s="53"/>
      <c r="B33" s="522"/>
      <c r="C33" s="524"/>
      <c r="D33" s="524"/>
      <c r="E33" s="519"/>
      <c r="F33" s="520"/>
      <c r="G33" s="521"/>
      <c r="H33" s="521"/>
      <c r="I33" s="521"/>
      <c r="J33" s="521"/>
      <c r="K33" s="521"/>
      <c r="L33" s="521"/>
      <c r="M33" s="521"/>
      <c r="N33" s="518"/>
      <c r="O33" s="518"/>
    </row>
    <row r="34" spans="1:16" s="15" customFormat="1" ht="20.100000000000001" customHeight="1">
      <c r="A34" s="53"/>
      <c r="B34" s="863" t="s">
        <v>552</v>
      </c>
      <c r="C34" s="863"/>
      <c r="D34" s="864"/>
      <c r="E34" s="865" t="s">
        <v>847</v>
      </c>
      <c r="F34" s="866"/>
      <c r="G34" s="520" t="s">
        <v>20</v>
      </c>
      <c r="H34" s="520" t="s">
        <v>20</v>
      </c>
      <c r="I34" s="520" t="s">
        <v>20</v>
      </c>
      <c r="J34" s="520" t="s">
        <v>20</v>
      </c>
      <c r="K34" s="520" t="s">
        <v>20</v>
      </c>
      <c r="L34" s="520" t="s">
        <v>20</v>
      </c>
      <c r="M34" s="520" t="s">
        <v>20</v>
      </c>
      <c r="N34" s="520" t="s">
        <v>20</v>
      </c>
      <c r="O34" s="520" t="s">
        <v>20</v>
      </c>
    </row>
    <row r="35" spans="1:16" s="15" customFormat="1" ht="20.100000000000001" customHeight="1">
      <c r="A35" s="53"/>
      <c r="B35" s="522"/>
      <c r="C35" s="524"/>
      <c r="D35" s="524"/>
      <c r="E35" s="519"/>
      <c r="F35" s="520"/>
      <c r="G35" s="521"/>
      <c r="H35" s="521"/>
      <c r="I35" s="521"/>
      <c r="J35" s="521"/>
      <c r="K35" s="521"/>
      <c r="L35" s="521"/>
      <c r="M35" s="521"/>
      <c r="N35" s="518"/>
      <c r="O35" s="518"/>
    </row>
    <row r="36" spans="1:16" s="15" customFormat="1" ht="20.100000000000001" customHeight="1">
      <c r="A36" s="53"/>
      <c r="B36" s="863" t="s">
        <v>831</v>
      </c>
      <c r="C36" s="863"/>
      <c r="D36" s="864"/>
      <c r="E36" s="865">
        <v>3</v>
      </c>
      <c r="F36" s="866"/>
      <c r="G36" s="520">
        <v>3</v>
      </c>
      <c r="H36" s="520" t="s">
        <v>20</v>
      </c>
      <c r="I36" s="520" t="s">
        <v>20</v>
      </c>
      <c r="J36" s="520" t="s">
        <v>20</v>
      </c>
      <c r="K36" s="520">
        <v>3</v>
      </c>
      <c r="L36" s="520">
        <v>3</v>
      </c>
      <c r="M36" s="520" t="s">
        <v>20</v>
      </c>
      <c r="N36" s="520" t="s">
        <v>20</v>
      </c>
      <c r="O36" s="520" t="s">
        <v>20</v>
      </c>
    </row>
    <row r="37" spans="1:16" s="15" customFormat="1" ht="19.5" customHeight="1">
      <c r="A37" s="391"/>
      <c r="B37" s="391"/>
      <c r="C37" s="391"/>
      <c r="D37" s="391"/>
      <c r="E37" s="525"/>
      <c r="F37" s="391"/>
      <c r="G37" s="391"/>
      <c r="H37" s="391"/>
      <c r="I37" s="391"/>
      <c r="J37" s="391"/>
      <c r="K37" s="391"/>
      <c r="L37" s="391"/>
      <c r="M37" s="391"/>
      <c r="N37" s="391"/>
      <c r="O37" s="391"/>
    </row>
    <row r="38" spans="1:16" s="15" customFormat="1" ht="21" customHeight="1">
      <c r="K38" s="498"/>
      <c r="L38" s="498"/>
      <c r="M38" s="498"/>
      <c r="N38" s="198"/>
      <c r="O38" s="198" t="s">
        <v>497</v>
      </c>
      <c r="P38" s="499"/>
    </row>
  </sheetData>
  <mergeCells count="29">
    <mergeCell ref="A1:M1"/>
    <mergeCell ref="E2:O2"/>
    <mergeCell ref="A5:G5"/>
    <mergeCell ref="A7:G7"/>
    <mergeCell ref="E8:F8"/>
    <mergeCell ref="C9:F9"/>
    <mergeCell ref="C11:F11"/>
    <mergeCell ref="E12:F12"/>
    <mergeCell ref="A13:G13"/>
    <mergeCell ref="A18:M18"/>
    <mergeCell ref="A21:D22"/>
    <mergeCell ref="E21:J21"/>
    <mergeCell ref="K21:O21"/>
    <mergeCell ref="E22:F22"/>
    <mergeCell ref="B24:D24"/>
    <mergeCell ref="E24:F24"/>
    <mergeCell ref="B26:D26"/>
    <mergeCell ref="E26:F26"/>
    <mergeCell ref="B28:D28"/>
    <mergeCell ref="E28:F28"/>
    <mergeCell ref="B36:D36"/>
    <mergeCell ref="E36:F36"/>
    <mergeCell ref="E29:F29"/>
    <mergeCell ref="B30:D30"/>
    <mergeCell ref="E30:F30"/>
    <mergeCell ref="B32:D32"/>
    <mergeCell ref="E32:F32"/>
    <mergeCell ref="B34:D34"/>
    <mergeCell ref="E34:F34"/>
  </mergeCells>
  <phoneticPr fontId="68"/>
  <pageMargins left="0.78700000000000003" right="0.4" top="0.98399999999999999" bottom="0.89" header="0.51200000000000001" footer="0.51200000000000001"/>
  <pageSetup paperSize="9" scale="92" firstPageNumber="0" orientation="portrait" r:id="rId1"/>
  <headerFooter alignWithMargins="0">
    <oddFooter>&amp;C&amp;"ＭＳ Ｐ明朝,標準"&amp;10
- 25 -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G1" zoomScaleNormal="100" workbookViewId="0">
      <selection activeCell="L40" sqref="L40"/>
    </sheetView>
  </sheetViews>
  <sheetFormatPr defaultRowHeight="13.5"/>
  <cols>
    <col min="1" max="1" width="7.5" customWidth="1"/>
    <col min="2" max="2" width="7.125" bestFit="1" customWidth="1"/>
  </cols>
  <sheetData>
    <row r="1" spans="1:10">
      <c r="A1" s="2" t="s">
        <v>986</v>
      </c>
      <c r="B1" s="7" t="s">
        <v>987</v>
      </c>
      <c r="C1" s="7" t="s">
        <v>988</v>
      </c>
      <c r="D1" s="2" t="s">
        <v>989</v>
      </c>
      <c r="E1" s="6" t="s">
        <v>990</v>
      </c>
      <c r="F1" s="2" t="s">
        <v>991</v>
      </c>
      <c r="G1" s="6" t="s">
        <v>992</v>
      </c>
      <c r="H1" s="2" t="s">
        <v>993</v>
      </c>
      <c r="I1" s="2" t="s">
        <v>994</v>
      </c>
      <c r="J1" s="2" t="s">
        <v>995</v>
      </c>
    </row>
    <row r="2" spans="1:10">
      <c r="A2" s="10" t="s">
        <v>1063</v>
      </c>
      <c r="B2" s="11">
        <f>'P12'!L37</f>
        <v>1756</v>
      </c>
      <c r="C2" s="11">
        <f>'P12'!K37</f>
        <v>6899</v>
      </c>
      <c r="D2" s="11">
        <f>'P12'!J37</f>
        <v>1748</v>
      </c>
      <c r="E2" s="11">
        <f>'P12'!I37</f>
        <v>1938</v>
      </c>
      <c r="F2" s="11">
        <f>'P12'!H37</f>
        <v>2110</v>
      </c>
      <c r="G2" s="11">
        <f>'P12'!G37</f>
        <v>7066</v>
      </c>
      <c r="H2" s="11">
        <f>'P12'!F37</f>
        <v>19959</v>
      </c>
      <c r="I2" s="11">
        <f>'P12'!E37</f>
        <v>16381</v>
      </c>
      <c r="J2" s="11">
        <f>'P12'!D37</f>
        <v>21696</v>
      </c>
    </row>
    <row r="3" spans="1:10">
      <c r="A3" s="13" t="s">
        <v>1064</v>
      </c>
      <c r="B3" s="11">
        <f>'P12'!L35</f>
        <v>1853</v>
      </c>
      <c r="C3" s="11">
        <f>'P12'!K35</f>
        <v>7256</v>
      </c>
      <c r="D3" s="11">
        <f>'P12'!J35</f>
        <v>1836</v>
      </c>
      <c r="E3" s="11">
        <f>'P12'!I35</f>
        <v>2040</v>
      </c>
      <c r="F3" s="11">
        <f>'P12'!H35</f>
        <v>2175</v>
      </c>
      <c r="G3" s="11">
        <f>'P12'!G35</f>
        <v>6683</v>
      </c>
      <c r="H3" s="11">
        <f>'P12'!F35</f>
        <v>19996</v>
      </c>
      <c r="I3" s="11">
        <f>'P12'!E35</f>
        <v>16507</v>
      </c>
      <c r="J3" s="11">
        <f>'P12'!D35</f>
        <v>21724</v>
      </c>
    </row>
    <row r="4" spans="1:10">
      <c r="A4" s="14" t="s">
        <v>1065</v>
      </c>
      <c r="B4" s="11">
        <f>'P12'!L33</f>
        <v>1968</v>
      </c>
      <c r="C4" s="11">
        <f>'P12'!K33</f>
        <v>7661</v>
      </c>
      <c r="D4" s="11">
        <f>'P12'!J33</f>
        <v>1966</v>
      </c>
      <c r="E4" s="11">
        <f>'P12'!I33</f>
        <v>2135</v>
      </c>
      <c r="F4" s="11">
        <f>'P12'!H33</f>
        <v>2273</v>
      </c>
      <c r="G4" s="11">
        <f>'P12'!G33</f>
        <v>6435</v>
      </c>
      <c r="H4" s="11">
        <f>'P12'!F33</f>
        <v>20013</v>
      </c>
      <c r="I4" s="11">
        <f>'P12'!E33</f>
        <v>16522</v>
      </c>
      <c r="J4" s="11">
        <f>'P12'!D33</f>
        <v>21540</v>
      </c>
    </row>
    <row r="5" spans="1:10">
      <c r="A5" s="14" t="s">
        <v>1066</v>
      </c>
      <c r="B5" s="11">
        <f>'P12'!L30</f>
        <v>2092</v>
      </c>
      <c r="C5" s="11">
        <f>'P12'!K30</f>
        <v>8008</v>
      </c>
      <c r="D5" s="11">
        <f>'P12'!J30</f>
        <v>2069</v>
      </c>
      <c r="E5" s="11">
        <f>'P12'!I30</f>
        <v>2302</v>
      </c>
      <c r="F5" s="11">
        <f>'P12'!H30</f>
        <v>2316</v>
      </c>
      <c r="G5" s="11">
        <f>'P12'!G30</f>
        <v>6187</v>
      </c>
      <c r="H5" s="11">
        <f>'P12'!F30</f>
        <v>20019</v>
      </c>
      <c r="I5" s="11">
        <f>'P12'!E30</f>
        <v>16631</v>
      </c>
      <c r="J5" s="11">
        <f>'P12'!D30</f>
        <v>21642</v>
      </c>
    </row>
    <row r="6" spans="1:10">
      <c r="A6" s="14" t="s">
        <v>1067</v>
      </c>
      <c r="B6" s="11">
        <f>'P12'!L28</f>
        <v>2209</v>
      </c>
      <c r="C6" s="11">
        <f>'P12'!K28</f>
        <v>8385</v>
      </c>
      <c r="D6" s="11">
        <f>'P12'!J28</f>
        <v>2176</v>
      </c>
      <c r="E6" s="11">
        <f>'P12'!I28</f>
        <v>2406</v>
      </c>
      <c r="F6" s="11">
        <f>'P12'!H28</f>
        <v>2392</v>
      </c>
      <c r="G6" s="11">
        <f>'P12'!G28</f>
        <v>5875</v>
      </c>
      <c r="H6" s="11">
        <f>'P12'!F28</f>
        <v>19846</v>
      </c>
      <c r="I6" s="11">
        <f>'P12'!E28</f>
        <v>16513</v>
      </c>
      <c r="J6" s="11">
        <f>'P12'!D28</f>
        <v>21812</v>
      </c>
    </row>
    <row r="8" spans="1:10" s="9" customFormat="1">
      <c r="A8" s="15"/>
      <c r="J8" s="16"/>
    </row>
    <row r="9" spans="1:10" s="9" customFormat="1">
      <c r="A9" s="15"/>
      <c r="B9" s="12"/>
      <c r="C9" s="12"/>
      <c r="D9" s="12"/>
      <c r="E9" s="12"/>
      <c r="F9" s="12"/>
      <c r="G9" s="12"/>
      <c r="H9" s="12"/>
      <c r="I9" s="12"/>
      <c r="J9" s="16"/>
    </row>
    <row r="10" spans="1:10" s="9" customFormat="1">
      <c r="A10" s="15"/>
      <c r="J10" s="16"/>
    </row>
    <row r="11" spans="1:10" s="9" customFormat="1">
      <c r="A11" s="15"/>
      <c r="B11" s="12"/>
      <c r="C11" s="12"/>
      <c r="D11" s="12"/>
      <c r="E11" s="12"/>
      <c r="F11" s="12"/>
      <c r="G11" s="12"/>
      <c r="H11" s="12"/>
      <c r="I11" s="12"/>
      <c r="J11" s="16"/>
    </row>
    <row r="12" spans="1:10" s="9" customFormat="1">
      <c r="A12" s="15"/>
      <c r="B12"/>
      <c r="C12"/>
      <c r="D12"/>
      <c r="E12"/>
      <c r="F12"/>
      <c r="G12"/>
      <c r="H12"/>
      <c r="I12"/>
      <c r="J12" s="16"/>
    </row>
    <row r="13" spans="1:10">
      <c r="A13" s="15"/>
      <c r="J13" s="16"/>
    </row>
    <row r="14" spans="1:10">
      <c r="A14" s="15"/>
      <c r="B14" s="12"/>
      <c r="C14" s="12"/>
      <c r="D14" s="12"/>
      <c r="E14" s="12"/>
      <c r="F14" s="12"/>
      <c r="G14" s="12"/>
      <c r="H14" s="12"/>
      <c r="I14" s="12"/>
      <c r="J14" s="16"/>
    </row>
    <row r="15" spans="1:10">
      <c r="A15" s="15"/>
      <c r="J15" s="16"/>
    </row>
    <row r="16" spans="1:10" ht="15.75">
      <c r="A16" s="17"/>
      <c r="B16" s="12"/>
      <c r="C16" s="12"/>
      <c r="D16" s="12"/>
      <c r="E16" s="12"/>
      <c r="F16" s="12"/>
      <c r="G16" s="12"/>
      <c r="H16" s="12"/>
      <c r="I16" s="12"/>
      <c r="J16" s="18"/>
    </row>
    <row r="17" spans="1:10">
      <c r="A17" s="15"/>
      <c r="J17" s="18"/>
    </row>
  </sheetData>
  <phoneticPr fontId="68"/>
  <pageMargins left="0.6" right="0.52" top="0.98399999999999999" bottom="0.98399999999999999" header="0.51200000000000001" footer="0.51200000000000001"/>
  <pageSetup paperSize="9" firstPageNumber="0" orientation="portrait" r:id="rId1"/>
  <headerFooter alignWithMargins="0">
    <oddFooter>&amp;C&amp;"ＭＳ Ｐ明朝,標準"&amp;10
- 8 -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tabSelected="1" zoomScaleNormal="100" workbookViewId="0">
      <selection activeCell="L40" sqref="L40"/>
    </sheetView>
  </sheetViews>
  <sheetFormatPr defaultColWidth="7" defaultRowHeight="11.25"/>
  <cols>
    <col min="1" max="1" width="0.75" style="526" customWidth="1"/>
    <col min="2" max="2" width="1.375" style="526" customWidth="1"/>
    <col min="3" max="3" width="1.5" style="526" customWidth="1"/>
    <col min="4" max="4" width="2" style="526" customWidth="1"/>
    <col min="5" max="5" width="3.375" style="526" customWidth="1"/>
    <col min="6" max="6" width="5.875" style="526" customWidth="1"/>
    <col min="7" max="7" width="5" style="526" customWidth="1"/>
    <col min="8" max="8" width="7" style="526" customWidth="1"/>
    <col min="9" max="9" width="6.5" style="526" customWidth="1"/>
    <col min="10" max="10" width="1.375" style="526" customWidth="1"/>
    <col min="11" max="12" width="10.625" style="526" customWidth="1"/>
    <col min="13" max="15" width="11.625" style="526" customWidth="1"/>
    <col min="16" max="16" width="7" style="526" bestFit="1"/>
    <col min="17" max="16384" width="7" style="526"/>
  </cols>
  <sheetData>
    <row r="1" spans="1:15" ht="21">
      <c r="A1" s="902" t="s">
        <v>103</v>
      </c>
      <c r="B1" s="902"/>
      <c r="C1" s="902"/>
      <c r="D1" s="902"/>
      <c r="E1" s="902"/>
      <c r="F1" s="902"/>
      <c r="G1" s="902"/>
      <c r="H1" s="902"/>
      <c r="I1" s="902"/>
      <c r="J1" s="902"/>
      <c r="K1" s="902"/>
      <c r="L1" s="902"/>
      <c r="M1" s="902"/>
      <c r="N1" s="902"/>
      <c r="O1" s="902"/>
    </row>
    <row r="4" spans="1:15" ht="15" customHeight="1">
      <c r="A4" s="793" t="s">
        <v>848</v>
      </c>
      <c r="B4" s="794"/>
      <c r="C4" s="794"/>
      <c r="D4" s="794"/>
      <c r="E4" s="794"/>
      <c r="F4" s="794"/>
      <c r="G4" s="794"/>
      <c r="H4" s="794"/>
      <c r="I4" s="794"/>
      <c r="J4" s="794"/>
      <c r="K4" s="903" t="s">
        <v>781</v>
      </c>
      <c r="L4" s="904" t="s">
        <v>675</v>
      </c>
      <c r="M4" s="905" t="s">
        <v>849</v>
      </c>
      <c r="N4" s="906"/>
      <c r="O4" s="880"/>
    </row>
    <row r="5" spans="1:15" ht="24" customHeight="1">
      <c r="A5" s="793"/>
      <c r="B5" s="794"/>
      <c r="C5" s="794"/>
      <c r="D5" s="794"/>
      <c r="E5" s="794"/>
      <c r="F5" s="794"/>
      <c r="G5" s="794"/>
      <c r="H5" s="794"/>
      <c r="I5" s="794"/>
      <c r="J5" s="794"/>
      <c r="K5" s="903"/>
      <c r="L5" s="904"/>
      <c r="M5" s="907" t="s">
        <v>524</v>
      </c>
      <c r="N5" s="908" t="s">
        <v>716</v>
      </c>
      <c r="O5" s="909" t="s">
        <v>850</v>
      </c>
    </row>
    <row r="6" spans="1:15" ht="12" customHeight="1">
      <c r="A6" s="793"/>
      <c r="B6" s="794"/>
      <c r="C6" s="794"/>
      <c r="D6" s="794"/>
      <c r="E6" s="794"/>
      <c r="F6" s="794"/>
      <c r="G6" s="794"/>
      <c r="H6" s="794"/>
      <c r="I6" s="794"/>
      <c r="J6" s="794"/>
      <c r="K6" s="903"/>
      <c r="L6" s="904"/>
      <c r="M6" s="907"/>
      <c r="N6" s="908"/>
      <c r="O6" s="910"/>
    </row>
    <row r="7" spans="1:15" ht="13.5">
      <c r="A7" s="283"/>
      <c r="B7" s="283"/>
      <c r="C7" s="283"/>
      <c r="D7" s="283"/>
      <c r="E7" s="283"/>
      <c r="F7" s="283"/>
      <c r="G7" s="283"/>
      <c r="H7" s="283"/>
      <c r="I7" s="283"/>
      <c r="J7" s="283"/>
      <c r="K7" s="527"/>
      <c r="L7" s="528"/>
      <c r="M7" s="528"/>
      <c r="N7" s="529"/>
      <c r="O7" s="530"/>
    </row>
    <row r="8" spans="1:15" ht="18" customHeight="1">
      <c r="A8" s="288"/>
      <c r="B8" s="901" t="s">
        <v>7</v>
      </c>
      <c r="C8" s="901"/>
      <c r="D8" s="901"/>
      <c r="E8" s="901"/>
      <c r="F8" s="901"/>
      <c r="G8" s="901"/>
      <c r="H8" s="901"/>
      <c r="I8" s="901"/>
      <c r="J8" s="280"/>
      <c r="K8" s="531">
        <v>31708</v>
      </c>
      <c r="L8" s="532">
        <v>78067</v>
      </c>
      <c r="M8" s="532">
        <v>2378</v>
      </c>
      <c r="N8" s="532">
        <v>9545</v>
      </c>
      <c r="O8" s="532">
        <v>3117</v>
      </c>
    </row>
    <row r="9" spans="1:15" ht="18" customHeight="1">
      <c r="A9" s="264"/>
      <c r="B9" s="533"/>
      <c r="C9" s="886" t="s">
        <v>445</v>
      </c>
      <c r="D9" s="886"/>
      <c r="E9" s="886"/>
      <c r="F9" s="886"/>
      <c r="G9" s="886"/>
      <c r="H9" s="886"/>
      <c r="I9" s="886"/>
      <c r="J9" s="534"/>
      <c r="K9" s="535">
        <v>22795</v>
      </c>
      <c r="L9" s="536">
        <v>68738</v>
      </c>
      <c r="M9" s="536">
        <v>2368</v>
      </c>
      <c r="N9" s="536">
        <v>9497</v>
      </c>
      <c r="O9" s="536">
        <v>3105</v>
      </c>
    </row>
    <row r="10" spans="1:15" ht="18" customHeight="1">
      <c r="A10" s="264"/>
      <c r="B10" s="533"/>
      <c r="C10" s="537"/>
      <c r="D10" s="886" t="s">
        <v>49</v>
      </c>
      <c r="E10" s="886"/>
      <c r="F10" s="886"/>
      <c r="G10" s="886"/>
      <c r="H10" s="886"/>
      <c r="I10" s="886"/>
      <c r="J10" s="534"/>
      <c r="K10" s="535">
        <v>20200</v>
      </c>
      <c r="L10" s="536">
        <v>57699</v>
      </c>
      <c r="M10" s="536">
        <v>2076</v>
      </c>
      <c r="N10" s="536">
        <v>7888</v>
      </c>
      <c r="O10" s="536">
        <v>2718</v>
      </c>
    </row>
    <row r="11" spans="1:15" ht="18" customHeight="1">
      <c r="A11" s="264"/>
      <c r="B11" s="533"/>
      <c r="C11" s="538"/>
      <c r="D11" s="538"/>
      <c r="E11" s="886" t="s">
        <v>320</v>
      </c>
      <c r="F11" s="886"/>
      <c r="G11" s="886"/>
      <c r="H11" s="886"/>
      <c r="I11" s="886"/>
      <c r="J11" s="534"/>
      <c r="K11" s="535">
        <v>7088</v>
      </c>
      <c r="L11" s="536">
        <v>14176</v>
      </c>
      <c r="M11" s="539" t="s">
        <v>791</v>
      </c>
      <c r="N11" s="539" t="s">
        <v>791</v>
      </c>
      <c r="O11" s="539" t="s">
        <v>791</v>
      </c>
    </row>
    <row r="12" spans="1:15" ht="18" customHeight="1">
      <c r="A12" s="264"/>
      <c r="B12" s="533"/>
      <c r="C12" s="538"/>
      <c r="D12" s="538"/>
      <c r="E12" s="886" t="s">
        <v>332</v>
      </c>
      <c r="F12" s="886"/>
      <c r="G12" s="886"/>
      <c r="H12" s="886"/>
      <c r="I12" s="886"/>
      <c r="J12" s="534"/>
      <c r="K12" s="535">
        <v>10018</v>
      </c>
      <c r="L12" s="536">
        <v>36304</v>
      </c>
      <c r="M12" s="536">
        <v>1982</v>
      </c>
      <c r="N12" s="536">
        <v>7622</v>
      </c>
      <c r="O12" s="536">
        <v>2611</v>
      </c>
    </row>
    <row r="13" spans="1:15" ht="18" customHeight="1">
      <c r="A13" s="264"/>
      <c r="B13" s="533"/>
      <c r="C13" s="538"/>
      <c r="D13" s="538"/>
      <c r="E13" s="886" t="s">
        <v>785</v>
      </c>
      <c r="F13" s="886"/>
      <c r="G13" s="886"/>
      <c r="H13" s="886"/>
      <c r="I13" s="886"/>
      <c r="J13" s="534"/>
      <c r="K13" s="535">
        <v>575</v>
      </c>
      <c r="L13" s="536">
        <v>1309</v>
      </c>
      <c r="M13" s="536">
        <v>9</v>
      </c>
      <c r="N13" s="536">
        <v>27</v>
      </c>
      <c r="O13" s="536">
        <v>11</v>
      </c>
    </row>
    <row r="14" spans="1:15" ht="18" customHeight="1">
      <c r="A14" s="264"/>
      <c r="B14" s="533"/>
      <c r="C14" s="538"/>
      <c r="D14" s="538"/>
      <c r="E14" s="886" t="s">
        <v>414</v>
      </c>
      <c r="F14" s="886"/>
      <c r="G14" s="886"/>
      <c r="H14" s="886"/>
      <c r="I14" s="886"/>
      <c r="J14" s="534"/>
      <c r="K14" s="535">
        <v>2519</v>
      </c>
      <c r="L14" s="536">
        <v>5910</v>
      </c>
      <c r="M14" s="536">
        <v>85</v>
      </c>
      <c r="N14" s="536">
        <v>239</v>
      </c>
      <c r="O14" s="536">
        <v>96</v>
      </c>
    </row>
    <row r="15" spans="1:15" ht="18" customHeight="1">
      <c r="A15" s="264"/>
      <c r="B15" s="533"/>
      <c r="C15" s="533"/>
      <c r="D15" s="886" t="s">
        <v>257</v>
      </c>
      <c r="E15" s="886"/>
      <c r="F15" s="886"/>
      <c r="G15" s="886"/>
      <c r="H15" s="886"/>
      <c r="I15" s="886"/>
      <c r="J15" s="534"/>
      <c r="K15" s="535">
        <v>2595</v>
      </c>
      <c r="L15" s="536">
        <v>11039</v>
      </c>
      <c r="M15" s="536">
        <v>292</v>
      </c>
      <c r="N15" s="536">
        <v>1609</v>
      </c>
      <c r="O15" s="536">
        <v>387</v>
      </c>
    </row>
    <row r="16" spans="1:15" ht="18" customHeight="1">
      <c r="A16" s="264"/>
      <c r="B16" s="533"/>
      <c r="C16" s="538"/>
      <c r="D16" s="538"/>
      <c r="E16" s="886" t="s">
        <v>739</v>
      </c>
      <c r="F16" s="886"/>
      <c r="G16" s="886"/>
      <c r="H16" s="886"/>
      <c r="I16" s="886"/>
      <c r="J16" s="534"/>
      <c r="K16" s="535">
        <v>75</v>
      </c>
      <c r="L16" s="536">
        <v>300</v>
      </c>
      <c r="M16" s="539" t="s">
        <v>791</v>
      </c>
      <c r="N16" s="539" t="s">
        <v>791</v>
      </c>
      <c r="O16" s="539" t="s">
        <v>791</v>
      </c>
    </row>
    <row r="17" spans="1:15" ht="18" customHeight="1">
      <c r="A17" s="264"/>
      <c r="B17" s="533"/>
      <c r="C17" s="540"/>
      <c r="D17" s="540"/>
      <c r="E17" s="541"/>
      <c r="F17" s="886" t="s">
        <v>615</v>
      </c>
      <c r="G17" s="886"/>
      <c r="H17" s="886"/>
      <c r="I17" s="886"/>
      <c r="J17" s="534"/>
      <c r="K17" s="535">
        <v>59</v>
      </c>
      <c r="L17" s="536">
        <v>236</v>
      </c>
      <c r="M17" s="539" t="s">
        <v>791</v>
      </c>
      <c r="N17" s="539" t="s">
        <v>791</v>
      </c>
      <c r="O17" s="539" t="s">
        <v>791</v>
      </c>
    </row>
    <row r="18" spans="1:15" ht="18" customHeight="1">
      <c r="A18" s="264"/>
      <c r="B18" s="533"/>
      <c r="C18" s="540"/>
      <c r="D18" s="540"/>
      <c r="E18" s="541"/>
      <c r="F18" s="886" t="s">
        <v>34</v>
      </c>
      <c r="G18" s="886"/>
      <c r="H18" s="886"/>
      <c r="I18" s="886"/>
      <c r="J18" s="534"/>
      <c r="K18" s="535">
        <v>16</v>
      </c>
      <c r="L18" s="536">
        <v>64</v>
      </c>
      <c r="M18" s="539" t="s">
        <v>791</v>
      </c>
      <c r="N18" s="539" t="s">
        <v>791</v>
      </c>
      <c r="O18" s="539" t="s">
        <v>791</v>
      </c>
    </row>
    <row r="19" spans="1:15" ht="18" customHeight="1">
      <c r="A19" s="264"/>
      <c r="B19" s="533"/>
      <c r="C19" s="538"/>
      <c r="D19" s="538"/>
      <c r="E19" s="886" t="s">
        <v>851</v>
      </c>
      <c r="F19" s="886"/>
      <c r="G19" s="886"/>
      <c r="H19" s="886"/>
      <c r="I19" s="892"/>
      <c r="J19" s="534"/>
      <c r="K19" s="535">
        <v>388</v>
      </c>
      <c r="L19" s="536">
        <v>1164</v>
      </c>
      <c r="M19" s="539" t="s">
        <v>791</v>
      </c>
      <c r="N19" s="539" t="s">
        <v>791</v>
      </c>
      <c r="O19" s="539" t="s">
        <v>791</v>
      </c>
    </row>
    <row r="20" spans="1:15" ht="18" customHeight="1">
      <c r="A20" s="264"/>
      <c r="B20" s="533"/>
      <c r="C20" s="540"/>
      <c r="D20" s="540"/>
      <c r="E20" s="541"/>
      <c r="F20" s="886" t="s">
        <v>615</v>
      </c>
      <c r="G20" s="886"/>
      <c r="H20" s="886"/>
      <c r="I20" s="886"/>
      <c r="J20" s="534"/>
      <c r="K20" s="535">
        <v>288</v>
      </c>
      <c r="L20" s="536">
        <v>864</v>
      </c>
      <c r="M20" s="539" t="s">
        <v>791</v>
      </c>
      <c r="N20" s="539" t="s">
        <v>791</v>
      </c>
      <c r="O20" s="539" t="s">
        <v>791</v>
      </c>
    </row>
    <row r="21" spans="1:15" ht="18" customHeight="1">
      <c r="A21" s="264"/>
      <c r="B21" s="533"/>
      <c r="C21" s="540"/>
      <c r="D21" s="540"/>
      <c r="E21" s="541"/>
      <c r="F21" s="886" t="s">
        <v>34</v>
      </c>
      <c r="G21" s="886"/>
      <c r="H21" s="886"/>
      <c r="I21" s="886"/>
      <c r="J21" s="534"/>
      <c r="K21" s="535">
        <v>100</v>
      </c>
      <c r="L21" s="536">
        <v>300</v>
      </c>
      <c r="M21" s="539" t="s">
        <v>791</v>
      </c>
      <c r="N21" s="539" t="s">
        <v>791</v>
      </c>
      <c r="O21" s="539" t="s">
        <v>791</v>
      </c>
    </row>
    <row r="22" spans="1:15" ht="18" customHeight="1">
      <c r="A22" s="264"/>
      <c r="B22" s="533"/>
      <c r="C22" s="538"/>
      <c r="D22" s="538"/>
      <c r="E22" s="896" t="s">
        <v>541</v>
      </c>
      <c r="F22" s="896"/>
      <c r="G22" s="896"/>
      <c r="H22" s="896"/>
      <c r="I22" s="897"/>
      <c r="J22" s="542"/>
      <c r="K22" s="535">
        <v>378</v>
      </c>
      <c r="L22" s="536">
        <v>2209</v>
      </c>
      <c r="M22" s="536">
        <v>79</v>
      </c>
      <c r="N22" s="536">
        <v>463</v>
      </c>
      <c r="O22" s="536">
        <v>108</v>
      </c>
    </row>
    <row r="23" spans="1:15" ht="18" customHeight="1">
      <c r="A23" s="264"/>
      <c r="B23" s="533"/>
      <c r="C23" s="540"/>
      <c r="D23" s="540"/>
      <c r="E23" s="541"/>
      <c r="F23" s="890" t="s">
        <v>852</v>
      </c>
      <c r="G23" s="898"/>
      <c r="H23" s="898"/>
      <c r="I23" s="898"/>
      <c r="J23" s="534"/>
      <c r="K23" s="535">
        <v>278</v>
      </c>
      <c r="L23" s="536">
        <v>1624</v>
      </c>
      <c r="M23" s="536">
        <v>54</v>
      </c>
      <c r="N23" s="536">
        <v>319</v>
      </c>
      <c r="O23" s="536">
        <v>73</v>
      </c>
    </row>
    <row r="24" spans="1:15" ht="18" customHeight="1">
      <c r="A24" s="264"/>
      <c r="B24" s="533"/>
      <c r="C24" s="540"/>
      <c r="D24" s="540"/>
      <c r="E24" s="541"/>
      <c r="F24" s="890" t="s">
        <v>758</v>
      </c>
      <c r="G24" s="898"/>
      <c r="H24" s="898"/>
      <c r="I24" s="898"/>
      <c r="J24" s="534"/>
      <c r="K24" s="535">
        <v>100</v>
      </c>
      <c r="L24" s="536">
        <v>585</v>
      </c>
      <c r="M24" s="536">
        <v>25</v>
      </c>
      <c r="N24" s="536">
        <v>144</v>
      </c>
      <c r="O24" s="536">
        <v>35</v>
      </c>
    </row>
    <row r="25" spans="1:15" ht="18" customHeight="1">
      <c r="A25" s="264"/>
      <c r="B25" s="533"/>
      <c r="C25" s="538"/>
      <c r="D25" s="538"/>
      <c r="E25" s="899" t="s">
        <v>853</v>
      </c>
      <c r="F25" s="899"/>
      <c r="G25" s="899"/>
      <c r="H25" s="899"/>
      <c r="I25" s="900"/>
      <c r="J25" s="542"/>
      <c r="K25" s="535">
        <v>794</v>
      </c>
      <c r="L25" s="536">
        <v>3725</v>
      </c>
      <c r="M25" s="536">
        <v>93</v>
      </c>
      <c r="N25" s="536">
        <v>478</v>
      </c>
      <c r="O25" s="536">
        <v>124</v>
      </c>
    </row>
    <row r="26" spans="1:15" ht="18" customHeight="1">
      <c r="A26" s="264"/>
      <c r="B26" s="533"/>
      <c r="C26" s="540"/>
      <c r="D26" s="540"/>
      <c r="E26" s="541"/>
      <c r="F26" s="890" t="s">
        <v>852</v>
      </c>
      <c r="G26" s="890"/>
      <c r="H26" s="890"/>
      <c r="I26" s="890"/>
      <c r="J26" s="534"/>
      <c r="K26" s="535">
        <v>556</v>
      </c>
      <c r="L26" s="536">
        <v>2622</v>
      </c>
      <c r="M26" s="536">
        <v>66</v>
      </c>
      <c r="N26" s="536">
        <v>337</v>
      </c>
      <c r="O26" s="536">
        <v>88</v>
      </c>
    </row>
    <row r="27" spans="1:15" ht="18" customHeight="1">
      <c r="A27" s="264"/>
      <c r="B27" s="533"/>
      <c r="C27" s="540"/>
      <c r="D27" s="540"/>
      <c r="E27" s="541"/>
      <c r="F27" s="890" t="s">
        <v>758</v>
      </c>
      <c r="G27" s="890"/>
      <c r="H27" s="890"/>
      <c r="I27" s="890"/>
      <c r="J27" s="534"/>
      <c r="K27" s="535">
        <v>237</v>
      </c>
      <c r="L27" s="536">
        <v>1098</v>
      </c>
      <c r="M27" s="536">
        <v>27</v>
      </c>
      <c r="N27" s="536">
        <v>141</v>
      </c>
      <c r="O27" s="536">
        <v>36</v>
      </c>
    </row>
    <row r="28" spans="1:15" ht="23.1" customHeight="1">
      <c r="A28" s="264"/>
      <c r="B28" s="533"/>
      <c r="C28" s="538"/>
      <c r="D28" s="538"/>
      <c r="E28" s="893" t="s">
        <v>43</v>
      </c>
      <c r="F28" s="894"/>
      <c r="G28" s="894"/>
      <c r="H28" s="894"/>
      <c r="I28" s="894"/>
      <c r="J28" s="534"/>
      <c r="K28" s="535">
        <v>58</v>
      </c>
      <c r="L28" s="536">
        <v>190</v>
      </c>
      <c r="M28" s="536" t="s">
        <v>791</v>
      </c>
      <c r="N28" s="536" t="s">
        <v>791</v>
      </c>
      <c r="O28" s="536" t="s">
        <v>791</v>
      </c>
    </row>
    <row r="29" spans="1:15" ht="23.1" customHeight="1">
      <c r="A29" s="264"/>
      <c r="B29" s="533"/>
      <c r="C29" s="538"/>
      <c r="D29" s="538"/>
      <c r="E29" s="893" t="s">
        <v>277</v>
      </c>
      <c r="F29" s="893"/>
      <c r="G29" s="893"/>
      <c r="H29" s="893"/>
      <c r="I29" s="895"/>
      <c r="J29" s="534"/>
      <c r="K29" s="535">
        <v>245</v>
      </c>
      <c r="L29" s="536">
        <v>1145</v>
      </c>
      <c r="M29" s="536">
        <v>47</v>
      </c>
      <c r="N29" s="536">
        <v>238</v>
      </c>
      <c r="O29" s="536">
        <v>56</v>
      </c>
    </row>
    <row r="30" spans="1:15" ht="23.1" customHeight="1">
      <c r="A30" s="264"/>
      <c r="B30" s="533"/>
      <c r="C30" s="538"/>
      <c r="D30" s="538"/>
      <c r="E30" s="893" t="s">
        <v>854</v>
      </c>
      <c r="F30" s="893"/>
      <c r="G30" s="893"/>
      <c r="H30" s="893"/>
      <c r="I30" s="895"/>
      <c r="J30" s="542"/>
      <c r="K30" s="535">
        <v>26</v>
      </c>
      <c r="L30" s="536">
        <v>134</v>
      </c>
      <c r="M30" s="536">
        <v>4</v>
      </c>
      <c r="N30" s="536">
        <v>29</v>
      </c>
      <c r="O30" s="536">
        <v>6</v>
      </c>
    </row>
    <row r="31" spans="1:15" ht="18" customHeight="1">
      <c r="A31" s="264"/>
      <c r="B31" s="533"/>
      <c r="C31" s="540"/>
      <c r="D31" s="540"/>
      <c r="E31" s="541"/>
      <c r="F31" s="890" t="s">
        <v>838</v>
      </c>
      <c r="G31" s="890"/>
      <c r="H31" s="890"/>
      <c r="I31" s="890"/>
      <c r="J31" s="543"/>
      <c r="K31" s="535">
        <v>14</v>
      </c>
      <c r="L31" s="536">
        <v>66</v>
      </c>
      <c r="M31" s="539" t="s">
        <v>791</v>
      </c>
      <c r="N31" s="539" t="s">
        <v>791</v>
      </c>
      <c r="O31" s="539" t="s">
        <v>791</v>
      </c>
    </row>
    <row r="32" spans="1:15" ht="18" customHeight="1">
      <c r="A32" s="264"/>
      <c r="B32" s="533"/>
      <c r="C32" s="540"/>
      <c r="D32" s="540"/>
      <c r="E32" s="541"/>
      <c r="F32" s="890" t="s">
        <v>857</v>
      </c>
      <c r="G32" s="890"/>
      <c r="H32" s="890"/>
      <c r="I32" s="890"/>
      <c r="J32" s="543"/>
      <c r="K32" s="535">
        <v>4</v>
      </c>
      <c r="L32" s="536">
        <v>17</v>
      </c>
      <c r="M32" s="539" t="s">
        <v>791</v>
      </c>
      <c r="N32" s="539" t="s">
        <v>791</v>
      </c>
      <c r="O32" s="539" t="s">
        <v>791</v>
      </c>
    </row>
    <row r="33" spans="1:15" ht="18" customHeight="1">
      <c r="A33" s="264"/>
      <c r="B33" s="533"/>
      <c r="C33" s="538"/>
      <c r="D33" s="538"/>
      <c r="E33" s="891" t="s">
        <v>858</v>
      </c>
      <c r="F33" s="891"/>
      <c r="G33" s="891"/>
      <c r="H33" s="891"/>
      <c r="I33" s="891"/>
      <c r="J33" s="542"/>
      <c r="K33" s="535">
        <v>92</v>
      </c>
      <c r="L33" s="536">
        <v>614</v>
      </c>
      <c r="M33" s="536">
        <v>41</v>
      </c>
      <c r="N33" s="536">
        <v>287</v>
      </c>
      <c r="O33" s="536">
        <v>60</v>
      </c>
    </row>
    <row r="34" spans="1:15" ht="18" customHeight="1">
      <c r="A34" s="264"/>
      <c r="B34" s="533"/>
      <c r="C34" s="540"/>
      <c r="D34" s="540"/>
      <c r="E34" s="541"/>
      <c r="F34" s="890" t="s">
        <v>859</v>
      </c>
      <c r="G34" s="890"/>
      <c r="H34" s="890"/>
      <c r="I34" s="890"/>
      <c r="J34" s="534"/>
      <c r="K34" s="535">
        <v>67</v>
      </c>
      <c r="L34" s="536">
        <v>459</v>
      </c>
      <c r="M34" s="536">
        <v>34</v>
      </c>
      <c r="N34" s="536">
        <v>243</v>
      </c>
      <c r="O34" s="536">
        <v>51</v>
      </c>
    </row>
    <row r="35" spans="1:15" ht="18" customHeight="1">
      <c r="A35" s="264"/>
      <c r="B35" s="533"/>
      <c r="C35" s="540"/>
      <c r="D35" s="540"/>
      <c r="E35" s="541"/>
      <c r="F35" s="890" t="s">
        <v>601</v>
      </c>
      <c r="G35" s="890"/>
      <c r="H35" s="890"/>
      <c r="I35" s="890"/>
      <c r="J35" s="534"/>
      <c r="K35" s="535">
        <v>24</v>
      </c>
      <c r="L35" s="536">
        <v>150</v>
      </c>
      <c r="M35" s="536">
        <v>7</v>
      </c>
      <c r="N35" s="536">
        <v>44</v>
      </c>
      <c r="O35" s="536">
        <v>9</v>
      </c>
    </row>
    <row r="36" spans="1:15" ht="18" customHeight="1">
      <c r="A36" s="264"/>
      <c r="B36" s="533"/>
      <c r="C36" s="538"/>
      <c r="D36" s="538"/>
      <c r="E36" s="886" t="s">
        <v>579</v>
      </c>
      <c r="F36" s="886"/>
      <c r="G36" s="886"/>
      <c r="H36" s="886"/>
      <c r="I36" s="892"/>
      <c r="J36" s="534"/>
      <c r="K36" s="535">
        <v>201</v>
      </c>
      <c r="L36" s="536">
        <v>419</v>
      </c>
      <c r="M36" s="539" t="s">
        <v>791</v>
      </c>
      <c r="N36" s="539" t="s">
        <v>791</v>
      </c>
      <c r="O36" s="539" t="s">
        <v>791</v>
      </c>
    </row>
    <row r="37" spans="1:15" ht="18" customHeight="1">
      <c r="A37" s="264"/>
      <c r="B37" s="533"/>
      <c r="C37" s="538"/>
      <c r="D37" s="538"/>
      <c r="E37" s="886" t="s">
        <v>262</v>
      </c>
      <c r="F37" s="886"/>
      <c r="G37" s="886"/>
      <c r="H37" s="886"/>
      <c r="I37" s="892"/>
      <c r="J37" s="534"/>
      <c r="K37" s="535">
        <v>338</v>
      </c>
      <c r="L37" s="536">
        <v>1139</v>
      </c>
      <c r="M37" s="536">
        <v>28</v>
      </c>
      <c r="N37" s="536">
        <v>114</v>
      </c>
      <c r="O37" s="536">
        <v>33</v>
      </c>
    </row>
    <row r="38" spans="1:15" ht="18" customHeight="1">
      <c r="A38" s="264"/>
      <c r="B38" s="533"/>
      <c r="C38" s="886" t="s">
        <v>520</v>
      </c>
      <c r="D38" s="886"/>
      <c r="E38" s="886"/>
      <c r="F38" s="886"/>
      <c r="G38" s="886"/>
      <c r="H38" s="886"/>
      <c r="I38" s="886"/>
      <c r="J38" s="534"/>
      <c r="K38" s="535">
        <v>233</v>
      </c>
      <c r="L38" s="536">
        <v>606</v>
      </c>
      <c r="M38" s="539">
        <v>10</v>
      </c>
      <c r="N38" s="539">
        <v>48</v>
      </c>
      <c r="O38" s="539">
        <v>12</v>
      </c>
    </row>
    <row r="39" spans="1:15" ht="18" customHeight="1">
      <c r="A39" s="264"/>
      <c r="B39" s="533"/>
      <c r="C39" s="886" t="s">
        <v>860</v>
      </c>
      <c r="D39" s="886"/>
      <c r="E39" s="886"/>
      <c r="F39" s="886"/>
      <c r="G39" s="886"/>
      <c r="H39" s="886"/>
      <c r="I39" s="886"/>
      <c r="J39" s="534"/>
      <c r="K39" s="535">
        <v>8660</v>
      </c>
      <c r="L39" s="536">
        <v>8660</v>
      </c>
      <c r="M39" s="539" t="s">
        <v>791</v>
      </c>
      <c r="N39" s="539" t="s">
        <v>791</v>
      </c>
      <c r="O39" s="539" t="s">
        <v>791</v>
      </c>
    </row>
    <row r="40" spans="1:15" ht="18" customHeight="1">
      <c r="A40" s="264"/>
      <c r="B40" s="280"/>
      <c r="C40" s="887" t="s">
        <v>861</v>
      </c>
      <c r="D40" s="887"/>
      <c r="E40" s="887"/>
      <c r="F40" s="887"/>
      <c r="G40" s="887"/>
      <c r="H40" s="887"/>
      <c r="I40" s="887"/>
      <c r="J40" s="542"/>
      <c r="K40" s="544">
        <v>20</v>
      </c>
      <c r="L40" s="539">
        <v>63</v>
      </c>
      <c r="M40" s="539" t="s">
        <v>791</v>
      </c>
      <c r="N40" s="539" t="s">
        <v>791</v>
      </c>
      <c r="O40" s="539" t="s">
        <v>791</v>
      </c>
    </row>
    <row r="41" spans="1:15" ht="18" customHeight="1">
      <c r="A41" s="264"/>
      <c r="B41" s="280"/>
      <c r="C41" s="888" t="s">
        <v>495</v>
      </c>
      <c r="D41" s="888"/>
      <c r="E41" s="888"/>
      <c r="F41" s="888"/>
      <c r="G41" s="888"/>
      <c r="H41" s="888"/>
      <c r="I41" s="889"/>
      <c r="J41" s="280"/>
      <c r="K41" s="535">
        <v>393</v>
      </c>
      <c r="L41" s="536">
        <v>1015</v>
      </c>
      <c r="M41" s="536">
        <v>59</v>
      </c>
      <c r="N41" s="536">
        <v>167</v>
      </c>
      <c r="O41" s="536">
        <v>66</v>
      </c>
    </row>
    <row r="42" spans="1:15" ht="18" customHeight="1">
      <c r="A42" s="264"/>
      <c r="B42" s="280"/>
      <c r="C42" s="888" t="s">
        <v>628</v>
      </c>
      <c r="D42" s="888"/>
      <c r="E42" s="888"/>
      <c r="F42" s="888"/>
      <c r="G42" s="888"/>
      <c r="H42" s="888"/>
      <c r="I42" s="889"/>
      <c r="J42" s="280"/>
      <c r="K42" s="535">
        <v>62</v>
      </c>
      <c r="L42" s="536">
        <v>156</v>
      </c>
      <c r="M42" s="536">
        <v>6</v>
      </c>
      <c r="N42" s="536">
        <v>17</v>
      </c>
      <c r="O42" s="536">
        <v>8</v>
      </c>
    </row>
    <row r="43" spans="1:15" ht="13.5">
      <c r="A43" s="545"/>
      <c r="B43" s="545"/>
      <c r="C43" s="545"/>
      <c r="D43" s="545"/>
      <c r="E43" s="545"/>
      <c r="F43" s="545"/>
      <c r="G43" s="545"/>
      <c r="H43" s="545"/>
      <c r="I43" s="545"/>
      <c r="J43" s="546"/>
      <c r="K43" s="547"/>
      <c r="L43" s="545"/>
      <c r="M43" s="545"/>
      <c r="N43" s="545"/>
      <c r="O43" s="545"/>
    </row>
    <row r="44" spans="1:15">
      <c r="B44" s="526" t="s">
        <v>863</v>
      </c>
    </row>
    <row r="45" spans="1:15">
      <c r="B45" s="526" t="s">
        <v>505</v>
      </c>
    </row>
  </sheetData>
  <mergeCells count="43">
    <mergeCell ref="A1:O1"/>
    <mergeCell ref="A4:J6"/>
    <mergeCell ref="K4:K6"/>
    <mergeCell ref="L4:L6"/>
    <mergeCell ref="M4:O4"/>
    <mergeCell ref="M5:M6"/>
    <mergeCell ref="N5:N6"/>
    <mergeCell ref="O5:O6"/>
    <mergeCell ref="B8:I8"/>
    <mergeCell ref="C9:I9"/>
    <mergeCell ref="D10:I10"/>
    <mergeCell ref="E11:I11"/>
    <mergeCell ref="E12:I12"/>
    <mergeCell ref="E13:I13"/>
    <mergeCell ref="E14:I14"/>
    <mergeCell ref="D15:I15"/>
    <mergeCell ref="E16:I16"/>
    <mergeCell ref="F17:I17"/>
    <mergeCell ref="F18:I18"/>
    <mergeCell ref="E19:I19"/>
    <mergeCell ref="F20:I20"/>
    <mergeCell ref="F21:I21"/>
    <mergeCell ref="E22:I22"/>
    <mergeCell ref="F23:I23"/>
    <mergeCell ref="F24:I24"/>
    <mergeCell ref="E25:I25"/>
    <mergeCell ref="E37:I37"/>
    <mergeCell ref="F26:I26"/>
    <mergeCell ref="F27:I27"/>
    <mergeCell ref="E28:I28"/>
    <mergeCell ref="E29:I29"/>
    <mergeCell ref="E30:I30"/>
    <mergeCell ref="F31:I31"/>
    <mergeCell ref="C38:I38"/>
    <mergeCell ref="C39:I39"/>
    <mergeCell ref="C40:I40"/>
    <mergeCell ref="C41:I41"/>
    <mergeCell ref="C42:I42"/>
    <mergeCell ref="F32:I32"/>
    <mergeCell ref="E33:I33"/>
    <mergeCell ref="F34:I34"/>
    <mergeCell ref="F35:I35"/>
    <mergeCell ref="E36:I36"/>
  </mergeCells>
  <phoneticPr fontId="70"/>
  <pageMargins left="0.55118110236220474" right="0.39370078740157483" top="0.86614173228346458" bottom="0.98425196850393704" header="0.51181102362204722" footer="0.51181102362204722"/>
  <pageSetup paperSize="9" scale="98" firstPageNumber="0" orientation="portrait" r:id="rId1"/>
  <headerFooter alignWithMargins="0">
    <oddFooter>&amp;C&amp;10
&amp;"ＭＳ Ｐ明朝,標準"- 26 -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abSelected="1" zoomScaleNormal="100" workbookViewId="0">
      <selection activeCell="L40" sqref="L40"/>
    </sheetView>
  </sheetViews>
  <sheetFormatPr defaultColWidth="7" defaultRowHeight="11.25"/>
  <cols>
    <col min="1" max="5" width="16.125" style="526" customWidth="1"/>
    <col min="6" max="6" width="7" style="526" bestFit="1"/>
    <col min="7" max="16384" width="7" style="526"/>
  </cols>
  <sheetData>
    <row r="1" spans="1:5" ht="21">
      <c r="A1" s="912" t="s">
        <v>18</v>
      </c>
      <c r="B1" s="912"/>
      <c r="C1" s="912"/>
      <c r="D1" s="912"/>
      <c r="E1" s="912"/>
    </row>
    <row r="2" spans="1:5" ht="12">
      <c r="A2" s="548"/>
      <c r="B2" s="549"/>
      <c r="C2" s="548"/>
      <c r="D2" s="548"/>
      <c r="E2" s="549"/>
    </row>
    <row r="3" spans="1:5" ht="13.5">
      <c r="A3" s="913" t="s">
        <v>97</v>
      </c>
      <c r="B3" s="914"/>
      <c r="C3" s="914"/>
      <c r="D3" s="914"/>
      <c r="E3" s="914"/>
    </row>
    <row r="4" spans="1:5" ht="15" customHeight="1">
      <c r="A4" s="915" t="s">
        <v>474</v>
      </c>
      <c r="B4" s="916"/>
      <c r="C4" s="917"/>
      <c r="D4" s="918" t="s">
        <v>864</v>
      </c>
      <c r="E4" s="919"/>
    </row>
    <row r="5" spans="1:5" ht="24" customHeight="1">
      <c r="A5" s="920" t="s">
        <v>410</v>
      </c>
      <c r="B5" s="922" t="s">
        <v>47</v>
      </c>
      <c r="C5" s="924" t="s">
        <v>865</v>
      </c>
      <c r="D5" s="920" t="s">
        <v>410</v>
      </c>
      <c r="E5" s="926" t="s">
        <v>47</v>
      </c>
    </row>
    <row r="6" spans="1:5" ht="12" customHeight="1">
      <c r="A6" s="921"/>
      <c r="B6" s="923"/>
      <c r="C6" s="925"/>
      <c r="D6" s="921"/>
      <c r="E6" s="927"/>
    </row>
    <row r="7" spans="1:5" ht="13.5">
      <c r="A7" s="550"/>
      <c r="B7" s="550"/>
      <c r="C7" s="550"/>
      <c r="D7" s="550"/>
      <c r="E7" s="550"/>
    </row>
    <row r="8" spans="1:5" ht="18" customHeight="1">
      <c r="A8" s="551">
        <v>6497</v>
      </c>
      <c r="B8" s="551">
        <v>25984</v>
      </c>
      <c r="C8" s="551">
        <v>10808</v>
      </c>
      <c r="D8" s="551">
        <v>1756</v>
      </c>
      <c r="E8" s="551">
        <v>8585</v>
      </c>
    </row>
    <row r="9" spans="1:5" ht="18" customHeight="1">
      <c r="A9" s="552">
        <v>6456</v>
      </c>
      <c r="B9" s="552">
        <v>25834</v>
      </c>
      <c r="C9" s="552">
        <v>10746</v>
      </c>
      <c r="D9" s="552">
        <v>1746</v>
      </c>
      <c r="E9" s="552">
        <v>8531</v>
      </c>
    </row>
    <row r="10" spans="1:5" ht="18" customHeight="1">
      <c r="A10" s="552">
        <v>5445</v>
      </c>
      <c r="B10" s="552">
        <v>20621</v>
      </c>
      <c r="C10" s="552">
        <v>9125</v>
      </c>
      <c r="D10" s="550" t="s">
        <v>791</v>
      </c>
      <c r="E10" s="550" t="s">
        <v>791</v>
      </c>
    </row>
    <row r="11" spans="1:5" ht="18" customHeight="1">
      <c r="A11" s="552" t="s">
        <v>791</v>
      </c>
      <c r="B11" s="552" t="s">
        <v>791</v>
      </c>
      <c r="C11" s="552" t="s">
        <v>791</v>
      </c>
      <c r="D11" s="550" t="s">
        <v>791</v>
      </c>
      <c r="E11" s="550" t="s">
        <v>791</v>
      </c>
    </row>
    <row r="12" spans="1:5" ht="18" customHeight="1">
      <c r="A12" s="552">
        <v>4842</v>
      </c>
      <c r="B12" s="552">
        <v>18945</v>
      </c>
      <c r="C12" s="552">
        <v>8249</v>
      </c>
      <c r="D12" s="550" t="s">
        <v>791</v>
      </c>
      <c r="E12" s="550" t="s">
        <v>791</v>
      </c>
    </row>
    <row r="13" spans="1:5" ht="18" customHeight="1">
      <c r="A13" s="552">
        <v>73</v>
      </c>
      <c r="B13" s="552">
        <v>198</v>
      </c>
      <c r="C13" s="552">
        <v>100</v>
      </c>
      <c r="D13" s="550" t="s">
        <v>791</v>
      </c>
      <c r="E13" s="550" t="s">
        <v>791</v>
      </c>
    </row>
    <row r="14" spans="1:5" ht="18" customHeight="1">
      <c r="A14" s="552">
        <v>530</v>
      </c>
      <c r="B14" s="552">
        <v>1478</v>
      </c>
      <c r="C14" s="552">
        <v>776</v>
      </c>
      <c r="D14" s="550" t="s">
        <v>791</v>
      </c>
      <c r="E14" s="550" t="s">
        <v>791</v>
      </c>
    </row>
    <row r="15" spans="1:5" ht="18" customHeight="1">
      <c r="A15" s="552">
        <v>1011</v>
      </c>
      <c r="B15" s="552">
        <v>5213</v>
      </c>
      <c r="C15" s="552">
        <v>1621</v>
      </c>
      <c r="D15" s="552">
        <v>1746</v>
      </c>
      <c r="E15" s="552">
        <v>8531</v>
      </c>
    </row>
    <row r="16" spans="1:5" ht="18" customHeight="1">
      <c r="A16" s="552" t="s">
        <v>791</v>
      </c>
      <c r="B16" s="552" t="s">
        <v>791</v>
      </c>
      <c r="C16" s="552" t="s">
        <v>791</v>
      </c>
      <c r="D16" s="550" t="s">
        <v>791</v>
      </c>
      <c r="E16" s="550" t="s">
        <v>791</v>
      </c>
    </row>
    <row r="17" spans="1:13" ht="18" customHeight="1">
      <c r="A17" s="550" t="s">
        <v>791</v>
      </c>
      <c r="B17" s="550" t="s">
        <v>791</v>
      </c>
      <c r="C17" s="550" t="s">
        <v>791</v>
      </c>
      <c r="D17" s="550" t="s">
        <v>791</v>
      </c>
      <c r="E17" s="550" t="s">
        <v>791</v>
      </c>
      <c r="L17" s="553"/>
      <c r="M17" s="553"/>
    </row>
    <row r="18" spans="1:13" ht="18" customHeight="1">
      <c r="A18" s="552" t="s">
        <v>791</v>
      </c>
      <c r="B18" s="552" t="s">
        <v>791</v>
      </c>
      <c r="C18" s="552" t="s">
        <v>791</v>
      </c>
      <c r="D18" s="550" t="s">
        <v>791</v>
      </c>
      <c r="E18" s="550" t="s">
        <v>791</v>
      </c>
    </row>
    <row r="19" spans="1:13" ht="18" customHeight="1">
      <c r="A19" s="550" t="s">
        <v>791</v>
      </c>
      <c r="B19" s="550" t="s">
        <v>791</v>
      </c>
      <c r="C19" s="550" t="s">
        <v>791</v>
      </c>
      <c r="D19" s="550" t="s">
        <v>791</v>
      </c>
      <c r="E19" s="550" t="s">
        <v>791</v>
      </c>
    </row>
    <row r="20" spans="1:13" ht="18" customHeight="1">
      <c r="A20" s="550" t="s">
        <v>791</v>
      </c>
      <c r="B20" s="550" t="s">
        <v>791</v>
      </c>
      <c r="C20" s="550" t="s">
        <v>791</v>
      </c>
      <c r="D20" s="550" t="s">
        <v>791</v>
      </c>
      <c r="E20" s="550" t="s">
        <v>791</v>
      </c>
    </row>
    <row r="21" spans="1:13" ht="18" customHeight="1">
      <c r="A21" s="550" t="s">
        <v>791</v>
      </c>
      <c r="B21" s="550" t="s">
        <v>791</v>
      </c>
      <c r="C21" s="550" t="s">
        <v>791</v>
      </c>
      <c r="D21" s="550" t="s">
        <v>791</v>
      </c>
      <c r="E21" s="550" t="s">
        <v>791</v>
      </c>
    </row>
    <row r="22" spans="1:13" ht="18" customHeight="1">
      <c r="A22" s="552">
        <v>251</v>
      </c>
      <c r="B22" s="552">
        <v>1501</v>
      </c>
      <c r="C22" s="552">
        <v>439</v>
      </c>
      <c r="D22" s="552">
        <v>378</v>
      </c>
      <c r="E22" s="552">
        <v>2209</v>
      </c>
    </row>
    <row r="23" spans="1:13" ht="18" customHeight="1">
      <c r="A23" s="552">
        <v>181</v>
      </c>
      <c r="B23" s="552">
        <v>1088</v>
      </c>
      <c r="C23" s="552">
        <v>315</v>
      </c>
      <c r="D23" s="552">
        <v>278</v>
      </c>
      <c r="E23" s="552">
        <v>1624</v>
      </c>
    </row>
    <row r="24" spans="1:13" ht="18" customHeight="1">
      <c r="A24" s="552">
        <v>70</v>
      </c>
      <c r="B24" s="552">
        <v>413</v>
      </c>
      <c r="C24" s="552">
        <v>124</v>
      </c>
      <c r="D24" s="552">
        <v>100</v>
      </c>
      <c r="E24" s="552">
        <v>585</v>
      </c>
    </row>
    <row r="25" spans="1:13" ht="18" customHeight="1">
      <c r="A25" s="552">
        <v>346</v>
      </c>
      <c r="B25" s="552">
        <v>1731</v>
      </c>
      <c r="C25" s="552">
        <v>579</v>
      </c>
      <c r="D25" s="552">
        <v>794</v>
      </c>
      <c r="E25" s="552">
        <v>3725</v>
      </c>
    </row>
    <row r="26" spans="1:13" ht="18" customHeight="1">
      <c r="A26" s="552">
        <v>239</v>
      </c>
      <c r="B26" s="552">
        <v>1192</v>
      </c>
      <c r="C26" s="552">
        <v>399</v>
      </c>
      <c r="D26" s="552">
        <v>556</v>
      </c>
      <c r="E26" s="552">
        <v>2622</v>
      </c>
    </row>
    <row r="27" spans="1:13" ht="18" customHeight="1">
      <c r="A27" s="552">
        <v>107</v>
      </c>
      <c r="B27" s="552">
        <v>539</v>
      </c>
      <c r="C27" s="552">
        <v>180</v>
      </c>
      <c r="D27" s="552">
        <v>237</v>
      </c>
      <c r="E27" s="552">
        <v>1098</v>
      </c>
    </row>
    <row r="28" spans="1:13" ht="23.1" customHeight="1">
      <c r="A28" s="552">
        <v>10</v>
      </c>
      <c r="B28" s="552">
        <v>38</v>
      </c>
      <c r="C28" s="552">
        <v>11</v>
      </c>
      <c r="D28" s="550" t="s">
        <v>791</v>
      </c>
      <c r="E28" s="550" t="s">
        <v>791</v>
      </c>
    </row>
    <row r="29" spans="1:13" ht="23.1" customHeight="1">
      <c r="A29" s="552">
        <v>175</v>
      </c>
      <c r="B29" s="552">
        <v>841</v>
      </c>
      <c r="C29" s="552">
        <v>239</v>
      </c>
      <c r="D29" s="552">
        <v>213</v>
      </c>
      <c r="E29" s="552">
        <v>1005</v>
      </c>
    </row>
    <row r="30" spans="1:13" ht="23.1" customHeight="1">
      <c r="A30" s="552">
        <v>6</v>
      </c>
      <c r="B30" s="552">
        <v>43</v>
      </c>
      <c r="C30" s="552">
        <v>10</v>
      </c>
      <c r="D30" s="552">
        <v>10</v>
      </c>
      <c r="E30" s="552">
        <v>62</v>
      </c>
    </row>
    <row r="31" spans="1:13" ht="18" customHeight="1">
      <c r="A31" s="552">
        <v>1</v>
      </c>
      <c r="B31" s="552">
        <v>6</v>
      </c>
      <c r="C31" s="552">
        <v>2</v>
      </c>
      <c r="D31" s="552">
        <v>3</v>
      </c>
      <c r="E31" s="552">
        <v>15</v>
      </c>
    </row>
    <row r="32" spans="1:13" ht="18" customHeight="1">
      <c r="A32" s="552" t="s">
        <v>791</v>
      </c>
      <c r="B32" s="552" t="s">
        <v>791</v>
      </c>
      <c r="C32" s="552" t="s">
        <v>791</v>
      </c>
      <c r="D32" s="552" t="s">
        <v>791</v>
      </c>
      <c r="E32" s="552" t="s">
        <v>791</v>
      </c>
    </row>
    <row r="33" spans="1:5" ht="18" customHeight="1">
      <c r="A33" s="552">
        <v>77</v>
      </c>
      <c r="B33" s="552">
        <v>517</v>
      </c>
      <c r="C33" s="552">
        <v>145</v>
      </c>
      <c r="D33" s="552">
        <v>92</v>
      </c>
      <c r="E33" s="552">
        <v>614</v>
      </c>
    </row>
    <row r="34" spans="1:5" ht="18" customHeight="1">
      <c r="A34" s="552">
        <v>58</v>
      </c>
      <c r="B34" s="552">
        <v>400</v>
      </c>
      <c r="C34" s="552">
        <v>116</v>
      </c>
      <c r="D34" s="552">
        <v>67</v>
      </c>
      <c r="E34" s="552">
        <v>459</v>
      </c>
    </row>
    <row r="35" spans="1:5" ht="18" customHeight="1">
      <c r="A35" s="552">
        <v>19</v>
      </c>
      <c r="B35" s="552">
        <v>117</v>
      </c>
      <c r="C35" s="552">
        <v>29</v>
      </c>
      <c r="D35" s="552">
        <v>24</v>
      </c>
      <c r="E35" s="552">
        <v>150</v>
      </c>
    </row>
    <row r="36" spans="1:5" ht="18" customHeight="1">
      <c r="A36" s="552">
        <v>2</v>
      </c>
      <c r="B36" s="552">
        <v>5</v>
      </c>
      <c r="C36" s="552">
        <v>2</v>
      </c>
      <c r="D36" s="550" t="s">
        <v>791</v>
      </c>
      <c r="E36" s="550" t="s">
        <v>791</v>
      </c>
    </row>
    <row r="37" spans="1:5" ht="18" customHeight="1">
      <c r="A37" s="552">
        <v>144</v>
      </c>
      <c r="B37" s="552">
        <v>537</v>
      </c>
      <c r="C37" s="552">
        <v>196</v>
      </c>
      <c r="D37" s="552">
        <v>259</v>
      </c>
      <c r="E37" s="552">
        <v>916</v>
      </c>
    </row>
    <row r="38" spans="1:5" ht="18" customHeight="1">
      <c r="A38" s="550">
        <v>32</v>
      </c>
      <c r="B38" s="550">
        <v>141</v>
      </c>
      <c r="C38" s="550">
        <v>53</v>
      </c>
      <c r="D38" s="550">
        <v>10</v>
      </c>
      <c r="E38" s="550">
        <v>54</v>
      </c>
    </row>
    <row r="39" spans="1:5" ht="18" customHeight="1">
      <c r="A39" s="552">
        <v>9</v>
      </c>
      <c r="B39" s="552">
        <v>9</v>
      </c>
      <c r="C39" s="552">
        <v>9</v>
      </c>
      <c r="D39" s="550" t="s">
        <v>791</v>
      </c>
      <c r="E39" s="550" t="s">
        <v>791</v>
      </c>
    </row>
    <row r="40" spans="1:5" ht="18" customHeight="1">
      <c r="A40" s="550" t="s">
        <v>791</v>
      </c>
      <c r="B40" s="550" t="s">
        <v>791</v>
      </c>
      <c r="C40" s="550" t="s">
        <v>791</v>
      </c>
      <c r="D40" s="550" t="s">
        <v>791</v>
      </c>
      <c r="E40" s="550" t="s">
        <v>791</v>
      </c>
    </row>
    <row r="41" spans="1:5" ht="18" customHeight="1">
      <c r="A41" s="552">
        <v>351</v>
      </c>
      <c r="B41" s="552">
        <v>929</v>
      </c>
      <c r="C41" s="552">
        <v>528</v>
      </c>
      <c r="D41" s="550" t="s">
        <v>791</v>
      </c>
      <c r="E41" s="550" t="s">
        <v>791</v>
      </c>
    </row>
    <row r="42" spans="1:5" ht="18" customHeight="1">
      <c r="A42" s="552">
        <v>51</v>
      </c>
      <c r="B42" s="552">
        <v>134</v>
      </c>
      <c r="C42" s="552">
        <v>76</v>
      </c>
      <c r="D42" s="550" t="s">
        <v>791</v>
      </c>
      <c r="E42" s="550" t="s">
        <v>791</v>
      </c>
    </row>
    <row r="43" spans="1:5" ht="13.5" customHeight="1">
      <c r="A43" s="554"/>
      <c r="B43" s="554"/>
      <c r="C43" s="554"/>
      <c r="D43" s="554"/>
      <c r="E43" s="554"/>
    </row>
    <row r="44" spans="1:5" ht="13.5" customHeight="1">
      <c r="D44" s="911" t="s">
        <v>866</v>
      </c>
      <c r="E44" s="911"/>
    </row>
  </sheetData>
  <mergeCells count="10">
    <mergeCell ref="D44:E44"/>
    <mergeCell ref="A1:E1"/>
    <mergeCell ref="A3:E3"/>
    <mergeCell ref="A4:C4"/>
    <mergeCell ref="D4:E4"/>
    <mergeCell ref="A5:A6"/>
    <mergeCell ref="B5:B6"/>
    <mergeCell ref="C5:C6"/>
    <mergeCell ref="D5:D6"/>
    <mergeCell ref="E5:E6"/>
  </mergeCells>
  <phoneticPr fontId="68"/>
  <pageMargins left="0.97" right="0.78700000000000003" top="0.83" bottom="0.98399999999999999" header="0.51200000000000001" footer="0.51200000000000001"/>
  <pageSetup paperSize="9" firstPageNumber="0" orientation="portrait" r:id="rId1"/>
  <headerFooter alignWithMargins="0">
    <oddFooter>&amp;C&amp;10
&amp;"ＭＳ Ｐ明朝,標準"- 27 -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tabSelected="1" zoomScaleNormal="100" workbookViewId="0">
      <pane xSplit="3" ySplit="5" topLeftCell="D6" activePane="bottomRight" state="frozen"/>
      <selection activeCell="L40" sqref="L40"/>
      <selection pane="topRight" activeCell="L40" sqref="L40"/>
      <selection pane="bottomLeft" activeCell="L40" sqref="L40"/>
      <selection pane="bottomRight" activeCell="L40" sqref="L40"/>
    </sheetView>
  </sheetViews>
  <sheetFormatPr defaultRowHeight="13.5"/>
  <cols>
    <col min="1" max="1" width="1.625" customWidth="1"/>
    <col min="2" max="2" width="14.375" customWidth="1"/>
    <col min="3" max="3" width="1.625" customWidth="1"/>
    <col min="4" max="5" width="8.625" customWidth="1"/>
    <col min="6" max="10" width="7.5" customWidth="1"/>
    <col min="11" max="12" width="8.625" customWidth="1"/>
  </cols>
  <sheetData>
    <row r="1" spans="1:12" ht="21">
      <c r="A1" s="680" t="s">
        <v>867</v>
      </c>
      <c r="B1" s="680"/>
      <c r="C1" s="680"/>
      <c r="D1" s="680"/>
      <c r="E1" s="680"/>
      <c r="F1" s="680"/>
      <c r="G1" s="680"/>
      <c r="H1" s="680"/>
      <c r="I1" s="680"/>
      <c r="J1" s="680"/>
      <c r="K1" s="680"/>
      <c r="L1" s="680"/>
    </row>
    <row r="2" spans="1:12" ht="12" customHeight="1">
      <c r="A2" s="555"/>
      <c r="B2" s="555"/>
      <c r="C2" s="555"/>
      <c r="D2" s="555"/>
      <c r="E2" s="555"/>
      <c r="F2" s="555"/>
      <c r="G2" s="555"/>
      <c r="H2" s="555"/>
      <c r="I2" s="555"/>
      <c r="J2" s="555"/>
      <c r="K2" s="555"/>
      <c r="L2" s="555"/>
    </row>
    <row r="3" spans="1:12" ht="12" customHeight="1"/>
    <row r="4" spans="1:12" ht="18" customHeight="1">
      <c r="A4" s="678" t="s">
        <v>868</v>
      </c>
      <c r="B4" s="675"/>
      <c r="C4" s="675"/>
      <c r="D4" s="676" t="s">
        <v>869</v>
      </c>
      <c r="E4" s="677"/>
      <c r="F4" s="677"/>
      <c r="G4" s="677"/>
      <c r="H4" s="677"/>
      <c r="I4" s="677"/>
      <c r="J4" s="881"/>
      <c r="K4" s="675"/>
      <c r="L4" s="676"/>
    </row>
    <row r="5" spans="1:12" ht="30" customHeight="1">
      <c r="A5" s="678"/>
      <c r="B5" s="675"/>
      <c r="C5" s="675"/>
      <c r="D5" s="2" t="s">
        <v>37</v>
      </c>
      <c r="E5" s="2" t="s">
        <v>596</v>
      </c>
      <c r="F5" s="2" t="s">
        <v>411</v>
      </c>
      <c r="G5" s="556" t="s">
        <v>870</v>
      </c>
      <c r="H5" s="557" t="s">
        <v>871</v>
      </c>
      <c r="I5" s="556" t="s">
        <v>872</v>
      </c>
      <c r="J5" s="556" t="s">
        <v>570</v>
      </c>
      <c r="K5" s="558" t="s">
        <v>37</v>
      </c>
      <c r="L5" s="559" t="s">
        <v>596</v>
      </c>
    </row>
    <row r="6" spans="1:12" ht="13.5" customHeight="1">
      <c r="A6" s="560"/>
      <c r="B6" s="560"/>
      <c r="C6" s="561"/>
    </row>
    <row r="7" spans="1:12" s="377" customFormat="1" ht="30" customHeight="1">
      <c r="A7" s="404"/>
      <c r="B7" s="562" t="s">
        <v>722</v>
      </c>
      <c r="C7" s="563"/>
      <c r="D7" s="564">
        <f t="shared" ref="D7:L7" si="0">SUM(D8,D13,D18,D34)</f>
        <v>38687</v>
      </c>
      <c r="E7" s="565">
        <f t="shared" si="0"/>
        <v>31939</v>
      </c>
      <c r="F7" s="565">
        <f t="shared" si="0"/>
        <v>1777</v>
      </c>
      <c r="G7" s="565">
        <f t="shared" si="0"/>
        <v>625</v>
      </c>
      <c r="H7" s="565">
        <f t="shared" si="0"/>
        <v>2350</v>
      </c>
      <c r="I7" s="565">
        <f t="shared" si="0"/>
        <v>869</v>
      </c>
      <c r="J7" s="565">
        <f t="shared" si="0"/>
        <v>108</v>
      </c>
      <c r="K7" s="565">
        <f t="shared" si="0"/>
        <v>22462</v>
      </c>
      <c r="L7" s="565">
        <f t="shared" si="0"/>
        <v>17822</v>
      </c>
    </row>
    <row r="8" spans="1:12" ht="27" customHeight="1">
      <c r="A8" s="61"/>
      <c r="B8" s="562" t="s">
        <v>771</v>
      </c>
      <c r="C8" s="34"/>
      <c r="D8" s="564">
        <f t="shared" ref="D8:I8" si="1">SUM(D9,D11)</f>
        <v>463</v>
      </c>
      <c r="E8" s="566">
        <f t="shared" si="1"/>
        <v>129</v>
      </c>
      <c r="F8" s="566">
        <f t="shared" si="1"/>
        <v>22</v>
      </c>
      <c r="G8" s="566">
        <f t="shared" si="1"/>
        <v>22</v>
      </c>
      <c r="H8" s="566">
        <f t="shared" si="1"/>
        <v>179</v>
      </c>
      <c r="I8" s="566">
        <f t="shared" si="1"/>
        <v>110</v>
      </c>
      <c r="J8" s="566" t="s">
        <v>415</v>
      </c>
      <c r="K8" s="566">
        <f>SUM(K9,K11)</f>
        <v>328</v>
      </c>
      <c r="L8" s="566">
        <f>SUM(L9,L11)</f>
        <v>94</v>
      </c>
    </row>
    <row r="9" spans="1:12" ht="27" customHeight="1">
      <c r="A9" s="61"/>
      <c r="B9" s="396" t="s">
        <v>855</v>
      </c>
      <c r="C9" s="34"/>
      <c r="D9" s="156">
        <v>462</v>
      </c>
      <c r="E9" s="567">
        <v>128</v>
      </c>
      <c r="F9" s="567">
        <v>22</v>
      </c>
      <c r="G9" s="567">
        <v>22</v>
      </c>
      <c r="H9" s="567">
        <v>179</v>
      </c>
      <c r="I9" s="567">
        <v>110</v>
      </c>
      <c r="J9" s="568" t="s">
        <v>415</v>
      </c>
      <c r="K9" s="567">
        <v>327</v>
      </c>
      <c r="L9" s="567">
        <v>93</v>
      </c>
    </row>
    <row r="10" spans="1:12" ht="27" customHeight="1">
      <c r="A10" s="61"/>
      <c r="B10" s="396" t="s">
        <v>61</v>
      </c>
      <c r="C10" s="34"/>
      <c r="D10" s="156">
        <v>398</v>
      </c>
      <c r="E10" s="567">
        <v>91</v>
      </c>
      <c r="F10" s="568">
        <v>18</v>
      </c>
      <c r="G10" s="567">
        <v>15</v>
      </c>
      <c r="H10" s="567">
        <v>170</v>
      </c>
      <c r="I10" s="567">
        <v>103</v>
      </c>
      <c r="J10" s="568" t="s">
        <v>415</v>
      </c>
      <c r="K10" s="567">
        <v>274</v>
      </c>
      <c r="L10" s="567">
        <v>63</v>
      </c>
    </row>
    <row r="11" spans="1:12" ht="27" customHeight="1">
      <c r="A11" s="61"/>
      <c r="B11" s="396" t="s">
        <v>550</v>
      </c>
      <c r="C11" s="34"/>
      <c r="D11" s="156">
        <v>1</v>
      </c>
      <c r="E11" s="568">
        <v>1</v>
      </c>
      <c r="F11" s="568" t="s">
        <v>415</v>
      </c>
      <c r="G11" s="568" t="s">
        <v>415</v>
      </c>
      <c r="H11" s="568" t="s">
        <v>415</v>
      </c>
      <c r="I11" s="568" t="s">
        <v>415</v>
      </c>
      <c r="J11" s="568" t="s">
        <v>415</v>
      </c>
      <c r="K11" s="568">
        <v>1</v>
      </c>
      <c r="L11" s="568">
        <v>1</v>
      </c>
    </row>
    <row r="12" spans="1:12" ht="13.5" customHeight="1">
      <c r="A12" s="61"/>
      <c r="B12" s="569"/>
      <c r="C12" s="186"/>
      <c r="D12" s="564"/>
      <c r="E12" s="566"/>
      <c r="F12" s="566"/>
      <c r="G12" s="566"/>
      <c r="H12" s="566"/>
      <c r="I12" s="566"/>
      <c r="J12" s="566"/>
      <c r="K12" s="566"/>
      <c r="L12" s="566"/>
    </row>
    <row r="13" spans="1:12" ht="30" customHeight="1">
      <c r="A13" s="61"/>
      <c r="B13" s="569" t="s">
        <v>586</v>
      </c>
      <c r="C13" s="186"/>
      <c r="D13" s="564">
        <f t="shared" ref="D13:L13" si="2">SUM(D14:D16)</f>
        <v>10183</v>
      </c>
      <c r="E13" s="566">
        <f t="shared" si="2"/>
        <v>8264</v>
      </c>
      <c r="F13" s="566">
        <f t="shared" si="2"/>
        <v>722</v>
      </c>
      <c r="G13" s="566">
        <f t="shared" si="2"/>
        <v>177</v>
      </c>
      <c r="H13" s="566">
        <f t="shared" si="2"/>
        <v>678</v>
      </c>
      <c r="I13" s="566">
        <f t="shared" si="2"/>
        <v>197</v>
      </c>
      <c r="J13" s="566">
        <f t="shared" si="2"/>
        <v>97</v>
      </c>
      <c r="K13" s="566">
        <f t="shared" si="2"/>
        <v>7694</v>
      </c>
      <c r="L13" s="566">
        <f t="shared" si="2"/>
        <v>6168</v>
      </c>
    </row>
    <row r="14" spans="1:12" ht="27" customHeight="1">
      <c r="A14" s="61"/>
      <c r="B14" s="512" t="s">
        <v>488</v>
      </c>
      <c r="C14" s="34"/>
      <c r="D14" s="570">
        <v>25</v>
      </c>
      <c r="E14" s="567">
        <v>20</v>
      </c>
      <c r="F14" s="567">
        <v>4</v>
      </c>
      <c r="G14" s="568" t="s">
        <v>791</v>
      </c>
      <c r="H14" s="568">
        <v>1</v>
      </c>
      <c r="I14" s="568" t="s">
        <v>791</v>
      </c>
      <c r="J14" s="568" t="s">
        <v>791</v>
      </c>
      <c r="K14" s="567">
        <v>22</v>
      </c>
      <c r="L14" s="567">
        <v>19</v>
      </c>
    </row>
    <row r="15" spans="1:12" ht="27" customHeight="1">
      <c r="A15" s="61"/>
      <c r="B15" s="396" t="s">
        <v>873</v>
      </c>
      <c r="C15" s="34"/>
      <c r="D15" s="570">
        <v>2603</v>
      </c>
      <c r="E15" s="567">
        <v>1505</v>
      </c>
      <c r="F15" s="567">
        <v>355</v>
      </c>
      <c r="G15" s="567">
        <v>127</v>
      </c>
      <c r="H15" s="567">
        <v>489</v>
      </c>
      <c r="I15" s="567">
        <v>113</v>
      </c>
      <c r="J15" s="568" t="s">
        <v>791</v>
      </c>
      <c r="K15" s="567">
        <v>2243</v>
      </c>
      <c r="L15" s="567">
        <v>1268</v>
      </c>
    </row>
    <row r="16" spans="1:12" ht="27" customHeight="1">
      <c r="A16" s="61"/>
      <c r="B16" s="396" t="s">
        <v>84</v>
      </c>
      <c r="C16" s="34"/>
      <c r="D16" s="570">
        <v>7555</v>
      </c>
      <c r="E16" s="567">
        <v>6739</v>
      </c>
      <c r="F16" s="567">
        <v>363</v>
      </c>
      <c r="G16" s="567">
        <v>50</v>
      </c>
      <c r="H16" s="567">
        <v>188</v>
      </c>
      <c r="I16" s="567">
        <v>84</v>
      </c>
      <c r="J16" s="567">
        <v>97</v>
      </c>
      <c r="K16" s="567">
        <v>5429</v>
      </c>
      <c r="L16" s="567">
        <v>4881</v>
      </c>
    </row>
    <row r="17" spans="1:15" ht="13.5" customHeight="1">
      <c r="A17" s="61"/>
      <c r="B17" s="571"/>
      <c r="C17" s="186"/>
      <c r="D17" s="564"/>
      <c r="E17" s="566"/>
      <c r="F17" s="566"/>
      <c r="G17" s="566"/>
      <c r="H17" s="566"/>
      <c r="I17" s="566"/>
      <c r="J17" s="566"/>
      <c r="K17" s="566"/>
      <c r="L17" s="566"/>
    </row>
    <row r="18" spans="1:15" ht="30" customHeight="1">
      <c r="A18" s="61"/>
      <c r="B18" s="569" t="s">
        <v>874</v>
      </c>
      <c r="C18" s="186"/>
      <c r="D18" s="564">
        <f t="shared" ref="D18:L18" si="3">SUM(D19:D32)</f>
        <v>26511</v>
      </c>
      <c r="E18" s="566">
        <f t="shared" si="3"/>
        <v>23017</v>
      </c>
      <c r="F18" s="566">
        <f t="shared" si="3"/>
        <v>1019</v>
      </c>
      <c r="G18" s="566">
        <f t="shared" si="3"/>
        <v>418</v>
      </c>
      <c r="H18" s="566">
        <f t="shared" si="3"/>
        <v>1403</v>
      </c>
      <c r="I18" s="566">
        <f t="shared" si="3"/>
        <v>535</v>
      </c>
      <c r="J18" s="566">
        <f t="shared" si="3"/>
        <v>11</v>
      </c>
      <c r="K18" s="566">
        <f t="shared" si="3"/>
        <v>13469</v>
      </c>
      <c r="L18" s="566">
        <f t="shared" si="3"/>
        <v>11281</v>
      </c>
    </row>
    <row r="19" spans="1:15" ht="27" customHeight="1">
      <c r="A19" s="61"/>
      <c r="B19" s="512" t="s">
        <v>284</v>
      </c>
      <c r="C19" s="34"/>
      <c r="D19" s="570">
        <v>158</v>
      </c>
      <c r="E19" s="567">
        <v>153</v>
      </c>
      <c r="F19" s="567">
        <v>4</v>
      </c>
      <c r="G19" s="568" t="s">
        <v>791</v>
      </c>
      <c r="H19" s="568" t="s">
        <v>791</v>
      </c>
      <c r="I19" s="568" t="s">
        <v>791</v>
      </c>
      <c r="J19" s="568" t="s">
        <v>791</v>
      </c>
      <c r="K19" s="567">
        <v>140</v>
      </c>
      <c r="L19" s="567">
        <v>137</v>
      </c>
      <c r="M19" s="15"/>
      <c r="N19" s="15"/>
      <c r="O19" s="15"/>
    </row>
    <row r="20" spans="1:15" ht="27" customHeight="1">
      <c r="A20" s="61"/>
      <c r="B20" s="512" t="s">
        <v>330</v>
      </c>
      <c r="C20" s="34"/>
      <c r="D20" s="570">
        <v>989</v>
      </c>
      <c r="E20" s="567">
        <v>814</v>
      </c>
      <c r="F20" s="567">
        <v>100</v>
      </c>
      <c r="G20" s="567">
        <v>2</v>
      </c>
      <c r="H20" s="567">
        <v>65</v>
      </c>
      <c r="I20" s="567">
        <v>6</v>
      </c>
      <c r="J20" s="568" t="s">
        <v>791</v>
      </c>
      <c r="K20" s="567">
        <v>752</v>
      </c>
      <c r="L20" s="567">
        <v>609</v>
      </c>
      <c r="M20" s="15"/>
      <c r="N20" s="15"/>
      <c r="O20" s="15"/>
    </row>
    <row r="21" spans="1:15" ht="27" customHeight="1">
      <c r="A21" s="61"/>
      <c r="B21" s="512" t="s">
        <v>875</v>
      </c>
      <c r="C21" s="34"/>
      <c r="D21" s="570">
        <v>2308</v>
      </c>
      <c r="E21" s="567">
        <v>2187</v>
      </c>
      <c r="F21" s="567">
        <v>46</v>
      </c>
      <c r="G21" s="567">
        <v>7</v>
      </c>
      <c r="H21" s="567">
        <v>51</v>
      </c>
      <c r="I21" s="567">
        <v>6</v>
      </c>
      <c r="J21" s="568" t="s">
        <v>791</v>
      </c>
      <c r="K21" s="567">
        <v>1944</v>
      </c>
      <c r="L21" s="567">
        <v>1844</v>
      </c>
      <c r="M21" s="15"/>
      <c r="N21" s="15"/>
      <c r="O21" s="15"/>
    </row>
    <row r="22" spans="1:15" ht="27" customHeight="1">
      <c r="A22" s="61"/>
      <c r="B22" s="512" t="s">
        <v>436</v>
      </c>
      <c r="C22" s="34"/>
      <c r="D22" s="570">
        <v>5667</v>
      </c>
      <c r="E22" s="567">
        <v>4801</v>
      </c>
      <c r="F22" s="567">
        <v>305</v>
      </c>
      <c r="G22" s="567">
        <v>101</v>
      </c>
      <c r="H22" s="567">
        <v>262</v>
      </c>
      <c r="I22" s="567">
        <v>174</v>
      </c>
      <c r="J22" s="568" t="s">
        <v>791</v>
      </c>
      <c r="K22" s="567">
        <v>2593</v>
      </c>
      <c r="L22" s="567">
        <v>2043</v>
      </c>
      <c r="M22" s="15"/>
      <c r="N22" s="15"/>
      <c r="O22" s="15"/>
    </row>
    <row r="23" spans="1:15" ht="27" customHeight="1">
      <c r="A23" s="61"/>
      <c r="B23" s="512" t="s">
        <v>703</v>
      </c>
      <c r="C23" s="34"/>
      <c r="D23" s="570">
        <v>779</v>
      </c>
      <c r="E23" s="567">
        <v>741</v>
      </c>
      <c r="F23" s="567">
        <v>17</v>
      </c>
      <c r="G23" s="567">
        <v>2</v>
      </c>
      <c r="H23" s="567">
        <v>16</v>
      </c>
      <c r="I23" s="567">
        <v>1</v>
      </c>
      <c r="J23" s="568" t="s">
        <v>791</v>
      </c>
      <c r="K23" s="567">
        <v>347</v>
      </c>
      <c r="L23" s="567">
        <v>321</v>
      </c>
      <c r="M23" s="15"/>
      <c r="N23" s="15"/>
      <c r="O23" s="15"/>
    </row>
    <row r="24" spans="1:15" ht="27" customHeight="1">
      <c r="A24" s="61"/>
      <c r="B24" s="572" t="s">
        <v>707</v>
      </c>
      <c r="C24" s="34"/>
      <c r="D24" s="570">
        <v>760</v>
      </c>
      <c r="E24" s="567">
        <v>544</v>
      </c>
      <c r="F24" s="567">
        <v>102</v>
      </c>
      <c r="G24" s="567">
        <v>14</v>
      </c>
      <c r="H24" s="567">
        <v>72</v>
      </c>
      <c r="I24" s="567">
        <v>27</v>
      </c>
      <c r="J24" s="568" t="s">
        <v>791</v>
      </c>
      <c r="K24" s="567">
        <v>521</v>
      </c>
      <c r="L24" s="567">
        <v>380</v>
      </c>
      <c r="M24" s="15"/>
      <c r="N24" s="15"/>
      <c r="O24" s="15"/>
    </row>
    <row r="25" spans="1:15" ht="27" customHeight="1">
      <c r="A25" s="61"/>
      <c r="B25" s="572" t="s">
        <v>373</v>
      </c>
      <c r="C25" s="34"/>
      <c r="D25" s="570">
        <v>1079</v>
      </c>
      <c r="E25" s="567">
        <v>651</v>
      </c>
      <c r="F25" s="567">
        <v>103</v>
      </c>
      <c r="G25" s="567">
        <v>49</v>
      </c>
      <c r="H25" s="567">
        <v>228</v>
      </c>
      <c r="I25" s="567">
        <v>44</v>
      </c>
      <c r="J25" s="568" t="s">
        <v>791</v>
      </c>
      <c r="K25" s="567">
        <v>710</v>
      </c>
      <c r="L25" s="567">
        <v>399</v>
      </c>
      <c r="M25" s="15"/>
      <c r="N25" s="15"/>
      <c r="O25" s="15"/>
    </row>
    <row r="26" spans="1:15" ht="27" customHeight="1">
      <c r="A26" s="61"/>
      <c r="B26" s="572" t="s">
        <v>877</v>
      </c>
      <c r="C26" s="34"/>
      <c r="D26" s="570">
        <v>2205</v>
      </c>
      <c r="E26" s="567">
        <v>1785</v>
      </c>
      <c r="F26" s="567">
        <v>52</v>
      </c>
      <c r="G26" s="567">
        <v>98</v>
      </c>
      <c r="H26" s="567">
        <v>135</v>
      </c>
      <c r="I26" s="567">
        <v>123</v>
      </c>
      <c r="J26" s="568" t="s">
        <v>791</v>
      </c>
      <c r="K26" s="567">
        <v>855</v>
      </c>
      <c r="L26" s="567">
        <v>638</v>
      </c>
      <c r="M26" s="15"/>
      <c r="N26" s="15"/>
      <c r="O26" s="15"/>
    </row>
    <row r="27" spans="1:15" ht="27" customHeight="1">
      <c r="A27" s="61"/>
      <c r="B27" s="572" t="s">
        <v>288</v>
      </c>
      <c r="C27" s="34"/>
      <c r="D27" s="570">
        <v>1689</v>
      </c>
      <c r="E27" s="567">
        <v>1347</v>
      </c>
      <c r="F27" s="567">
        <v>49</v>
      </c>
      <c r="G27" s="567">
        <v>47</v>
      </c>
      <c r="H27" s="567">
        <v>174</v>
      </c>
      <c r="I27" s="567">
        <v>56</v>
      </c>
      <c r="J27" s="568">
        <v>2</v>
      </c>
      <c r="K27" s="567">
        <v>657</v>
      </c>
      <c r="L27" s="567">
        <v>496</v>
      </c>
      <c r="M27" s="15"/>
      <c r="N27" s="15"/>
      <c r="O27" s="15"/>
    </row>
    <row r="28" spans="1:15" ht="27" customHeight="1">
      <c r="A28" s="61"/>
      <c r="B28" s="572" t="s">
        <v>878</v>
      </c>
      <c r="C28" s="34"/>
      <c r="D28" s="570">
        <v>1938</v>
      </c>
      <c r="E28" s="567">
        <v>1742</v>
      </c>
      <c r="F28" s="567">
        <v>30</v>
      </c>
      <c r="G28" s="567">
        <v>23</v>
      </c>
      <c r="H28" s="567">
        <v>125</v>
      </c>
      <c r="I28" s="567">
        <v>15</v>
      </c>
      <c r="J28" s="568" t="s">
        <v>791</v>
      </c>
      <c r="K28" s="567">
        <v>947</v>
      </c>
      <c r="L28" s="567">
        <v>878</v>
      </c>
      <c r="M28" s="15"/>
      <c r="N28" s="15"/>
      <c r="O28" s="15"/>
    </row>
    <row r="29" spans="1:15" ht="27" customHeight="1">
      <c r="A29" s="61"/>
      <c r="B29" s="573" t="s">
        <v>880</v>
      </c>
      <c r="C29" s="34"/>
      <c r="D29" s="570">
        <v>4981</v>
      </c>
      <c r="E29" s="567">
        <v>4732</v>
      </c>
      <c r="F29" s="567">
        <v>81</v>
      </c>
      <c r="G29" s="567">
        <v>50</v>
      </c>
      <c r="H29" s="567">
        <v>53</v>
      </c>
      <c r="I29" s="567">
        <v>43</v>
      </c>
      <c r="J29" s="568" t="s">
        <v>791</v>
      </c>
      <c r="K29" s="567">
        <v>1339</v>
      </c>
      <c r="L29" s="567">
        <v>1192</v>
      </c>
      <c r="M29" s="15"/>
      <c r="N29" s="15"/>
      <c r="O29" s="15"/>
    </row>
    <row r="30" spans="1:15" ht="27" customHeight="1">
      <c r="A30" s="61"/>
      <c r="B30" s="572" t="s">
        <v>669</v>
      </c>
      <c r="C30" s="34"/>
      <c r="D30" s="570">
        <v>301</v>
      </c>
      <c r="E30" s="567">
        <v>297</v>
      </c>
      <c r="F30" s="568">
        <v>2</v>
      </c>
      <c r="G30" s="568" t="s">
        <v>791</v>
      </c>
      <c r="H30" s="568" t="s">
        <v>791</v>
      </c>
      <c r="I30" s="568" t="s">
        <v>791</v>
      </c>
      <c r="J30" s="568" t="s">
        <v>791</v>
      </c>
      <c r="K30" s="567">
        <v>160</v>
      </c>
      <c r="L30" s="567">
        <v>157</v>
      </c>
      <c r="M30" s="15"/>
      <c r="N30" s="15"/>
      <c r="O30" s="15"/>
    </row>
    <row r="31" spans="1:15" ht="27" customHeight="1">
      <c r="A31" s="61"/>
      <c r="B31" s="572" t="s">
        <v>670</v>
      </c>
      <c r="C31" s="34"/>
      <c r="D31" s="570">
        <v>2271</v>
      </c>
      <c r="E31" s="567">
        <v>1837</v>
      </c>
      <c r="F31" s="567">
        <v>128</v>
      </c>
      <c r="G31" s="567">
        <v>25</v>
      </c>
      <c r="H31" s="567">
        <v>222</v>
      </c>
      <c r="I31" s="567">
        <v>40</v>
      </c>
      <c r="J31" s="567">
        <v>9</v>
      </c>
      <c r="K31" s="567">
        <v>1497</v>
      </c>
      <c r="L31" s="567">
        <v>1180</v>
      </c>
      <c r="M31" s="15"/>
      <c r="N31" s="15"/>
      <c r="O31" s="15"/>
    </row>
    <row r="32" spans="1:15" ht="27" customHeight="1">
      <c r="A32" s="61"/>
      <c r="B32" s="572" t="s">
        <v>685</v>
      </c>
      <c r="C32" s="34"/>
      <c r="D32" s="570">
        <v>1386</v>
      </c>
      <c r="E32" s="567">
        <v>1386</v>
      </c>
      <c r="F32" s="568" t="s">
        <v>791</v>
      </c>
      <c r="G32" s="568" t="s">
        <v>791</v>
      </c>
      <c r="H32" s="568" t="s">
        <v>791</v>
      </c>
      <c r="I32" s="568" t="s">
        <v>791</v>
      </c>
      <c r="J32" s="568" t="s">
        <v>791</v>
      </c>
      <c r="K32" s="567">
        <v>1007</v>
      </c>
      <c r="L32" s="567">
        <v>1007</v>
      </c>
      <c r="M32" s="15"/>
      <c r="N32" s="15"/>
      <c r="O32" s="15"/>
    </row>
    <row r="33" spans="1:15" ht="13.5" customHeight="1">
      <c r="A33" s="61"/>
      <c r="B33" s="396"/>
      <c r="C33" s="34"/>
      <c r="D33" s="574"/>
      <c r="E33" s="61"/>
      <c r="F33" s="61"/>
      <c r="G33" s="61"/>
      <c r="H33" s="61"/>
      <c r="I33" s="61"/>
      <c r="J33" s="61"/>
      <c r="K33" s="61"/>
      <c r="L33" s="61"/>
      <c r="M33" s="15"/>
      <c r="N33" s="15"/>
      <c r="O33" s="15"/>
    </row>
    <row r="34" spans="1:15" s="377" customFormat="1" ht="30" customHeight="1">
      <c r="A34" s="404"/>
      <c r="B34" s="575" t="s">
        <v>881</v>
      </c>
      <c r="C34" s="563"/>
      <c r="D34" s="576">
        <v>1530</v>
      </c>
      <c r="E34" s="565">
        <v>529</v>
      </c>
      <c r="F34" s="565">
        <v>14</v>
      </c>
      <c r="G34" s="565">
        <v>8</v>
      </c>
      <c r="H34" s="565">
        <v>90</v>
      </c>
      <c r="I34" s="565">
        <v>27</v>
      </c>
      <c r="J34" s="577" t="s">
        <v>791</v>
      </c>
      <c r="K34" s="565">
        <v>971</v>
      </c>
      <c r="L34" s="565">
        <v>279</v>
      </c>
    </row>
    <row r="35" spans="1:15" ht="13.5" customHeight="1">
      <c r="A35" s="58"/>
      <c r="B35" s="58"/>
      <c r="C35" s="59"/>
      <c r="D35" s="60"/>
      <c r="E35" s="58"/>
      <c r="F35" s="58"/>
      <c r="G35" s="58"/>
      <c r="H35" s="58"/>
      <c r="I35" s="58"/>
      <c r="J35" s="58"/>
      <c r="K35" s="58"/>
      <c r="L35" s="58"/>
    </row>
    <row r="36" spans="1:15">
      <c r="A36" s="928" t="s">
        <v>882</v>
      </c>
      <c r="B36" s="929"/>
      <c r="C36" s="929"/>
      <c r="D36" s="929"/>
      <c r="E36" s="929"/>
      <c r="F36" s="929"/>
      <c r="G36" s="929"/>
      <c r="H36" s="930"/>
      <c r="I36" s="930"/>
      <c r="J36" s="930"/>
      <c r="K36" s="930"/>
      <c r="L36" s="930"/>
    </row>
    <row r="37" spans="1:15" ht="15.75" customHeight="1">
      <c r="A37" s="931"/>
      <c r="B37" s="931"/>
      <c r="C37" s="931"/>
      <c r="D37" s="931"/>
      <c r="E37" s="931"/>
      <c r="F37" s="931"/>
      <c r="G37" s="931"/>
      <c r="H37" s="931"/>
      <c r="I37" s="931"/>
      <c r="J37" s="931"/>
      <c r="K37" s="931"/>
      <c r="L37" s="931"/>
    </row>
  </sheetData>
  <mergeCells count="5">
    <mergeCell ref="A1:L1"/>
    <mergeCell ref="A4:C5"/>
    <mergeCell ref="D4:J4"/>
    <mergeCell ref="K4:L4"/>
    <mergeCell ref="A36:L37"/>
  </mergeCells>
  <phoneticPr fontId="68"/>
  <pageMargins left="0.83" right="0.48" top="0.98399999999999999" bottom="0.98399999999999999" header="0.51200000000000001" footer="0.51200000000000001"/>
  <pageSetup paperSize="9" scale="89" firstPageNumber="0" orientation="portrait" r:id="rId1"/>
  <headerFooter alignWithMargins="0">
    <oddFooter>&amp;C&amp;"ＭＳ Ｐ明朝,標準"&amp;10
&amp;11- 28 -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zoomScaleNormal="100" workbookViewId="0">
      <pane ySplit="5" topLeftCell="A6" activePane="bottomLeft" state="frozen"/>
      <selection activeCell="L40" sqref="L40"/>
      <selection pane="bottomLeft" activeCell="L40" sqref="L40"/>
    </sheetView>
  </sheetViews>
  <sheetFormatPr defaultRowHeight="13.5"/>
  <cols>
    <col min="1" max="5" width="7.5" customWidth="1"/>
    <col min="6" max="7" width="8.125" customWidth="1"/>
    <col min="8" max="12" width="7.5" customWidth="1"/>
  </cols>
  <sheetData>
    <row r="1" spans="1:12" ht="21">
      <c r="A1" s="932" t="s">
        <v>658</v>
      </c>
      <c r="B1" s="932"/>
      <c r="C1" s="932"/>
      <c r="D1" s="932"/>
      <c r="E1" s="932"/>
      <c r="F1" s="932"/>
      <c r="G1" s="932"/>
      <c r="H1" s="932"/>
      <c r="I1" s="932"/>
    </row>
    <row r="2" spans="1:12" ht="12" customHeight="1">
      <c r="A2" s="555"/>
      <c r="B2" s="555"/>
      <c r="C2" s="555"/>
      <c r="D2" s="555"/>
      <c r="E2" s="555"/>
      <c r="F2" s="555"/>
      <c r="G2" s="555"/>
      <c r="H2" s="555"/>
      <c r="I2" s="555"/>
      <c r="J2" s="555"/>
      <c r="K2" s="555"/>
    </row>
    <row r="3" spans="1:12" ht="12" customHeight="1">
      <c r="H3" s="933" t="s">
        <v>391</v>
      </c>
      <c r="I3" s="933"/>
      <c r="J3" s="933"/>
      <c r="K3" s="933"/>
      <c r="L3" s="934"/>
    </row>
    <row r="4" spans="1:12" ht="18" customHeight="1">
      <c r="A4" s="935" t="s">
        <v>883</v>
      </c>
      <c r="B4" s="935"/>
      <c r="C4" s="935"/>
      <c r="D4" s="935"/>
      <c r="E4" s="8"/>
      <c r="F4" s="676" t="s">
        <v>39</v>
      </c>
      <c r="G4" s="677"/>
      <c r="H4" s="677"/>
      <c r="I4" s="677"/>
      <c r="J4" s="677"/>
      <c r="K4" s="677"/>
      <c r="L4" s="578"/>
    </row>
    <row r="5" spans="1:12" ht="30" customHeight="1">
      <c r="A5" s="8" t="s">
        <v>21</v>
      </c>
      <c r="B5" s="556" t="s">
        <v>870</v>
      </c>
      <c r="C5" s="557" t="s">
        <v>871</v>
      </c>
      <c r="D5" s="556" t="s">
        <v>872</v>
      </c>
      <c r="E5" s="556" t="s">
        <v>570</v>
      </c>
      <c r="F5" s="558" t="s">
        <v>491</v>
      </c>
      <c r="G5" s="559" t="s">
        <v>596</v>
      </c>
      <c r="H5" s="558" t="s">
        <v>21</v>
      </c>
      <c r="I5" s="556" t="s">
        <v>870</v>
      </c>
      <c r="J5" s="557" t="s">
        <v>871</v>
      </c>
      <c r="K5" s="556" t="s">
        <v>872</v>
      </c>
      <c r="L5" s="579" t="s">
        <v>570</v>
      </c>
    </row>
    <row r="6" spans="1:12" ht="13.5" customHeight="1"/>
    <row r="7" spans="1:12" s="377" customFormat="1" ht="30" customHeight="1">
      <c r="A7" s="565">
        <f t="shared" ref="A7:L7" si="0">SUM(A8,A13,A18,A34)</f>
        <v>1411</v>
      </c>
      <c r="B7" s="565">
        <f t="shared" si="0"/>
        <v>532</v>
      </c>
      <c r="C7" s="565">
        <f t="shared" si="0"/>
        <v>1766</v>
      </c>
      <c r="D7" s="565">
        <f t="shared" si="0"/>
        <v>212</v>
      </c>
      <c r="E7" s="565">
        <f t="shared" si="0"/>
        <v>9</v>
      </c>
      <c r="F7" s="565">
        <f t="shared" si="0"/>
        <v>16225</v>
      </c>
      <c r="G7" s="565">
        <f t="shared" si="0"/>
        <v>14117</v>
      </c>
      <c r="H7" s="565">
        <f t="shared" si="0"/>
        <v>366</v>
      </c>
      <c r="I7" s="565">
        <f t="shared" si="0"/>
        <v>93</v>
      </c>
      <c r="J7" s="565">
        <f t="shared" si="0"/>
        <v>584</v>
      </c>
      <c r="K7" s="565">
        <f t="shared" si="0"/>
        <v>657</v>
      </c>
      <c r="L7" s="565">
        <f t="shared" si="0"/>
        <v>99</v>
      </c>
    </row>
    <row r="8" spans="1:12" ht="27" customHeight="1">
      <c r="A8" s="580">
        <f>SUM(A9,A11)</f>
        <v>17</v>
      </c>
      <c r="B8" s="580">
        <f>SUM(B9,B11)</f>
        <v>21</v>
      </c>
      <c r="C8" s="580">
        <f>SUM(C9,C11)</f>
        <v>160</v>
      </c>
      <c r="D8" s="580">
        <f>SUM(D9,D11)</f>
        <v>35</v>
      </c>
      <c r="E8" s="577" t="s">
        <v>791</v>
      </c>
      <c r="F8" s="580">
        <f t="shared" ref="F8:K8" si="1">SUM(F9,F11)</f>
        <v>135</v>
      </c>
      <c r="G8" s="580">
        <f t="shared" si="1"/>
        <v>35</v>
      </c>
      <c r="H8" s="577">
        <f t="shared" si="1"/>
        <v>5</v>
      </c>
      <c r="I8" s="577">
        <f t="shared" si="1"/>
        <v>1</v>
      </c>
      <c r="J8" s="580">
        <f t="shared" si="1"/>
        <v>19</v>
      </c>
      <c r="K8" s="580">
        <f t="shared" si="1"/>
        <v>75</v>
      </c>
      <c r="L8" s="577" t="s">
        <v>791</v>
      </c>
    </row>
    <row r="9" spans="1:12" ht="27" customHeight="1">
      <c r="A9" s="568">
        <v>17</v>
      </c>
      <c r="B9" s="567">
        <v>21</v>
      </c>
      <c r="C9" s="567">
        <v>160</v>
      </c>
      <c r="D9" s="567">
        <v>35</v>
      </c>
      <c r="E9" s="568" t="s">
        <v>791</v>
      </c>
      <c r="F9" s="567">
        <v>135</v>
      </c>
      <c r="G9" s="567">
        <v>35</v>
      </c>
      <c r="H9" s="581">
        <v>5</v>
      </c>
      <c r="I9" s="581">
        <v>1</v>
      </c>
      <c r="J9" s="567">
        <v>19</v>
      </c>
      <c r="K9" s="567">
        <v>75</v>
      </c>
      <c r="L9" s="568" t="s">
        <v>791</v>
      </c>
    </row>
    <row r="10" spans="1:12" ht="27" customHeight="1">
      <c r="A10" s="568">
        <v>13</v>
      </c>
      <c r="B10" s="567">
        <v>15</v>
      </c>
      <c r="C10" s="567">
        <v>151</v>
      </c>
      <c r="D10" s="568">
        <v>31</v>
      </c>
      <c r="E10" s="568" t="s">
        <v>791</v>
      </c>
      <c r="F10" s="567">
        <v>124</v>
      </c>
      <c r="G10" s="581">
        <v>28</v>
      </c>
      <c r="H10" s="581">
        <v>5</v>
      </c>
      <c r="I10" s="581" t="s">
        <v>415</v>
      </c>
      <c r="J10" s="581">
        <v>19</v>
      </c>
      <c r="K10" s="567">
        <v>72</v>
      </c>
      <c r="L10" s="581" t="s">
        <v>415</v>
      </c>
    </row>
    <row r="11" spans="1:12" ht="27" customHeight="1">
      <c r="A11" s="568" t="s">
        <v>791</v>
      </c>
      <c r="B11" s="568" t="s">
        <v>791</v>
      </c>
      <c r="C11" s="568" t="s">
        <v>791</v>
      </c>
      <c r="D11" s="568" t="s">
        <v>791</v>
      </c>
      <c r="E11" s="568" t="s">
        <v>791</v>
      </c>
      <c r="F11" s="568" t="s">
        <v>791</v>
      </c>
      <c r="G11" s="568" t="s">
        <v>791</v>
      </c>
      <c r="H11" s="568" t="s">
        <v>791</v>
      </c>
      <c r="I11" s="568" t="s">
        <v>791</v>
      </c>
      <c r="J11" s="568" t="s">
        <v>791</v>
      </c>
      <c r="K11" s="568" t="s">
        <v>791</v>
      </c>
      <c r="L11" s="568" t="s">
        <v>791</v>
      </c>
    </row>
    <row r="12" spans="1:12" ht="13.5" customHeight="1">
      <c r="A12" s="566"/>
      <c r="B12" s="566"/>
      <c r="C12" s="581"/>
      <c r="D12" s="566"/>
      <c r="E12" s="566"/>
      <c r="F12" s="566"/>
      <c r="G12" s="566"/>
      <c r="H12" s="566"/>
      <c r="I12" s="581"/>
      <c r="J12" s="566"/>
      <c r="K12" s="581"/>
      <c r="L12" s="61"/>
    </row>
    <row r="13" spans="1:12" ht="30" customHeight="1">
      <c r="A13" s="580">
        <f t="shared" ref="A13:L13" si="2">SUM(A14:A16)</f>
        <v>595</v>
      </c>
      <c r="B13" s="580">
        <f t="shared" si="2"/>
        <v>171</v>
      </c>
      <c r="C13" s="580">
        <f t="shared" si="2"/>
        <v>641</v>
      </c>
      <c r="D13" s="580">
        <f t="shared" si="2"/>
        <v>69</v>
      </c>
      <c r="E13" s="580">
        <f t="shared" si="2"/>
        <v>9</v>
      </c>
      <c r="F13" s="580">
        <f t="shared" si="2"/>
        <v>2489</v>
      </c>
      <c r="G13" s="580">
        <f t="shared" si="2"/>
        <v>2096</v>
      </c>
      <c r="H13" s="580">
        <f t="shared" si="2"/>
        <v>127</v>
      </c>
      <c r="I13" s="580">
        <f t="shared" si="2"/>
        <v>6</v>
      </c>
      <c r="J13" s="580">
        <f t="shared" si="2"/>
        <v>37</v>
      </c>
      <c r="K13" s="580">
        <f t="shared" si="2"/>
        <v>128</v>
      </c>
      <c r="L13" s="580">
        <f t="shared" si="2"/>
        <v>88</v>
      </c>
    </row>
    <row r="14" spans="1:12" ht="27" customHeight="1">
      <c r="A14" s="567">
        <v>2</v>
      </c>
      <c r="B14" s="568" t="s">
        <v>791</v>
      </c>
      <c r="C14" s="568">
        <v>1</v>
      </c>
      <c r="D14" s="568" t="s">
        <v>791</v>
      </c>
      <c r="E14" s="568" t="s">
        <v>791</v>
      </c>
      <c r="F14" s="567">
        <v>3</v>
      </c>
      <c r="G14" s="567">
        <v>1</v>
      </c>
      <c r="H14" s="568">
        <v>2</v>
      </c>
      <c r="I14" s="568" t="s">
        <v>791</v>
      </c>
      <c r="J14" s="568" t="s">
        <v>791</v>
      </c>
      <c r="K14" s="568" t="s">
        <v>791</v>
      </c>
      <c r="L14" s="568" t="s">
        <v>791</v>
      </c>
    </row>
    <row r="15" spans="1:12" ht="27" customHeight="1">
      <c r="A15" s="567">
        <v>297</v>
      </c>
      <c r="B15" s="567">
        <v>126</v>
      </c>
      <c r="C15" s="567">
        <v>488</v>
      </c>
      <c r="D15" s="567">
        <v>52</v>
      </c>
      <c r="E15" s="568" t="s">
        <v>791</v>
      </c>
      <c r="F15" s="567">
        <v>360</v>
      </c>
      <c r="G15" s="567">
        <v>237</v>
      </c>
      <c r="H15" s="567">
        <v>58</v>
      </c>
      <c r="I15" s="568">
        <v>1</v>
      </c>
      <c r="J15" s="567">
        <v>1</v>
      </c>
      <c r="K15" s="567">
        <v>61</v>
      </c>
      <c r="L15" s="568" t="s">
        <v>791</v>
      </c>
    </row>
    <row r="16" spans="1:12" ht="27" customHeight="1">
      <c r="A16" s="567">
        <v>296</v>
      </c>
      <c r="B16" s="567">
        <v>45</v>
      </c>
      <c r="C16" s="567">
        <v>152</v>
      </c>
      <c r="D16" s="567">
        <v>17</v>
      </c>
      <c r="E16" s="567">
        <v>9</v>
      </c>
      <c r="F16" s="567">
        <v>2126</v>
      </c>
      <c r="G16" s="567">
        <v>1858</v>
      </c>
      <c r="H16" s="567">
        <v>67</v>
      </c>
      <c r="I16" s="567">
        <v>5</v>
      </c>
      <c r="J16" s="567">
        <v>36</v>
      </c>
      <c r="K16" s="567">
        <v>67</v>
      </c>
      <c r="L16" s="567">
        <v>88</v>
      </c>
    </row>
    <row r="17" spans="1:12" ht="13.5" customHeight="1">
      <c r="A17" s="566"/>
      <c r="B17" s="566"/>
      <c r="C17" s="566"/>
      <c r="D17" s="566"/>
      <c r="E17" s="566"/>
      <c r="F17" s="566"/>
      <c r="G17" s="566"/>
      <c r="H17" s="566"/>
      <c r="I17" s="566"/>
      <c r="J17" s="566"/>
      <c r="K17" s="566"/>
      <c r="L17" s="61"/>
    </row>
    <row r="18" spans="1:12" ht="30" customHeight="1">
      <c r="A18" s="580">
        <f>SUM(A19:A32)</f>
        <v>788</v>
      </c>
      <c r="B18" s="580">
        <f>SUM(B19:B32)</f>
        <v>332</v>
      </c>
      <c r="C18" s="580">
        <f>SUM(C19:C32)</f>
        <v>916</v>
      </c>
      <c r="D18" s="580">
        <f>SUM(D19:D32)</f>
        <v>100</v>
      </c>
      <c r="E18" s="580" t="s">
        <v>791</v>
      </c>
      <c r="F18" s="580">
        <f t="shared" ref="F18:L18" si="3">SUM(F19:F32)</f>
        <v>13042</v>
      </c>
      <c r="G18" s="580">
        <f t="shared" si="3"/>
        <v>11736</v>
      </c>
      <c r="H18" s="580">
        <f t="shared" si="3"/>
        <v>231</v>
      </c>
      <c r="I18" s="580">
        <f t="shared" si="3"/>
        <v>86</v>
      </c>
      <c r="J18" s="580">
        <f t="shared" si="3"/>
        <v>487</v>
      </c>
      <c r="K18" s="580">
        <f t="shared" si="3"/>
        <v>435</v>
      </c>
      <c r="L18" s="580">
        <f t="shared" si="3"/>
        <v>11</v>
      </c>
    </row>
    <row r="19" spans="1:12" ht="27" customHeight="1">
      <c r="A19" s="567">
        <v>2</v>
      </c>
      <c r="B19" s="568" t="s">
        <v>791</v>
      </c>
      <c r="C19" s="568" t="s">
        <v>791</v>
      </c>
      <c r="D19" s="568" t="s">
        <v>791</v>
      </c>
      <c r="E19" s="568" t="s">
        <v>791</v>
      </c>
      <c r="F19" s="567">
        <v>18</v>
      </c>
      <c r="G19" s="567">
        <v>16</v>
      </c>
      <c r="H19" s="568">
        <v>2</v>
      </c>
      <c r="I19" s="568" t="s">
        <v>791</v>
      </c>
      <c r="J19" s="568" t="s">
        <v>791</v>
      </c>
      <c r="K19" s="568" t="s">
        <v>791</v>
      </c>
      <c r="L19" s="568" t="s">
        <v>791</v>
      </c>
    </row>
    <row r="20" spans="1:12" ht="27" customHeight="1">
      <c r="A20" s="567">
        <v>86</v>
      </c>
      <c r="B20" s="567">
        <v>2</v>
      </c>
      <c r="C20" s="567">
        <v>53</v>
      </c>
      <c r="D20" s="568" t="s">
        <v>791</v>
      </c>
      <c r="E20" s="568" t="s">
        <v>791</v>
      </c>
      <c r="F20" s="567">
        <v>237</v>
      </c>
      <c r="G20" s="567">
        <v>205</v>
      </c>
      <c r="H20" s="567">
        <v>14</v>
      </c>
      <c r="I20" s="568" t="s">
        <v>791</v>
      </c>
      <c r="J20" s="567">
        <v>12</v>
      </c>
      <c r="K20" s="567">
        <v>6</v>
      </c>
      <c r="L20" s="568" t="s">
        <v>791</v>
      </c>
    </row>
    <row r="21" spans="1:12" ht="27" customHeight="1">
      <c r="A21" s="567">
        <v>36</v>
      </c>
      <c r="B21" s="567">
        <v>7</v>
      </c>
      <c r="C21" s="567">
        <v>47</v>
      </c>
      <c r="D21" s="568">
        <v>1</v>
      </c>
      <c r="E21" s="568" t="s">
        <v>791</v>
      </c>
      <c r="F21" s="567">
        <v>364</v>
      </c>
      <c r="G21" s="567">
        <v>343</v>
      </c>
      <c r="H21" s="567">
        <v>10</v>
      </c>
      <c r="I21" s="568" t="s">
        <v>791</v>
      </c>
      <c r="J21" s="567">
        <v>4</v>
      </c>
      <c r="K21" s="567">
        <v>5</v>
      </c>
      <c r="L21" s="568" t="s">
        <v>791</v>
      </c>
    </row>
    <row r="22" spans="1:12" ht="27" customHeight="1">
      <c r="A22" s="567">
        <v>238</v>
      </c>
      <c r="B22" s="567">
        <v>81</v>
      </c>
      <c r="C22" s="567">
        <v>191</v>
      </c>
      <c r="D22" s="567">
        <v>33</v>
      </c>
      <c r="E22" s="568" t="s">
        <v>791</v>
      </c>
      <c r="F22" s="567">
        <v>3074</v>
      </c>
      <c r="G22" s="567">
        <v>2758</v>
      </c>
      <c r="H22" s="567">
        <v>67</v>
      </c>
      <c r="I22" s="568">
        <v>20</v>
      </c>
      <c r="J22" s="567">
        <v>71</v>
      </c>
      <c r="K22" s="567">
        <v>141</v>
      </c>
      <c r="L22" s="568" t="s">
        <v>791</v>
      </c>
    </row>
    <row r="23" spans="1:12" ht="27" customHeight="1">
      <c r="A23" s="567">
        <v>14</v>
      </c>
      <c r="B23" s="567">
        <v>2</v>
      </c>
      <c r="C23" s="567">
        <v>9</v>
      </c>
      <c r="D23" s="568" t="s">
        <v>791</v>
      </c>
      <c r="E23" s="568" t="s">
        <v>791</v>
      </c>
      <c r="F23" s="567">
        <v>432</v>
      </c>
      <c r="G23" s="567">
        <v>420</v>
      </c>
      <c r="H23" s="567">
        <v>3</v>
      </c>
      <c r="I23" s="568" t="s">
        <v>415</v>
      </c>
      <c r="J23" s="567">
        <v>7</v>
      </c>
      <c r="K23" s="567">
        <v>1</v>
      </c>
      <c r="L23" s="568" t="s">
        <v>791</v>
      </c>
    </row>
    <row r="24" spans="1:12" ht="27" customHeight="1">
      <c r="A24" s="567">
        <v>77</v>
      </c>
      <c r="B24" s="567">
        <v>11</v>
      </c>
      <c r="C24" s="567">
        <v>44</v>
      </c>
      <c r="D24" s="568">
        <v>8</v>
      </c>
      <c r="E24" s="568" t="s">
        <v>791</v>
      </c>
      <c r="F24" s="567">
        <v>239</v>
      </c>
      <c r="G24" s="567">
        <v>164</v>
      </c>
      <c r="H24" s="567">
        <v>25</v>
      </c>
      <c r="I24" s="568">
        <v>3</v>
      </c>
      <c r="J24" s="567">
        <v>28</v>
      </c>
      <c r="K24" s="567">
        <v>19</v>
      </c>
      <c r="L24" s="568" t="s">
        <v>791</v>
      </c>
    </row>
    <row r="25" spans="1:12" ht="27" customHeight="1">
      <c r="A25" s="567">
        <v>84</v>
      </c>
      <c r="B25" s="567">
        <v>45</v>
      </c>
      <c r="C25" s="567">
        <v>175</v>
      </c>
      <c r="D25" s="567">
        <v>4</v>
      </c>
      <c r="E25" s="568" t="s">
        <v>791</v>
      </c>
      <c r="F25" s="567">
        <v>369</v>
      </c>
      <c r="G25" s="567">
        <v>252</v>
      </c>
      <c r="H25" s="567">
        <v>19</v>
      </c>
      <c r="I25" s="567">
        <v>4</v>
      </c>
      <c r="J25" s="567">
        <v>53</v>
      </c>
      <c r="K25" s="567">
        <v>40</v>
      </c>
      <c r="L25" s="568" t="s">
        <v>791</v>
      </c>
    </row>
    <row r="26" spans="1:12" ht="27" customHeight="1">
      <c r="A26" s="567">
        <v>34</v>
      </c>
      <c r="B26" s="567">
        <v>74</v>
      </c>
      <c r="C26" s="567">
        <v>80</v>
      </c>
      <c r="D26" s="567">
        <v>24</v>
      </c>
      <c r="E26" s="568" t="s">
        <v>791</v>
      </c>
      <c r="F26" s="567">
        <v>1350</v>
      </c>
      <c r="G26" s="567">
        <v>1147</v>
      </c>
      <c r="H26" s="567">
        <v>18</v>
      </c>
      <c r="I26" s="567">
        <v>24</v>
      </c>
      <c r="J26" s="567">
        <v>55</v>
      </c>
      <c r="K26" s="567">
        <v>99</v>
      </c>
      <c r="L26" s="568" t="s">
        <v>791</v>
      </c>
    </row>
    <row r="27" spans="1:12" ht="27" customHeight="1">
      <c r="A27" s="567">
        <v>34</v>
      </c>
      <c r="B27" s="567">
        <v>32</v>
      </c>
      <c r="C27" s="567">
        <v>77</v>
      </c>
      <c r="D27" s="567">
        <v>10</v>
      </c>
      <c r="E27" s="568" t="s">
        <v>791</v>
      </c>
      <c r="F27" s="567">
        <v>1032</v>
      </c>
      <c r="G27" s="567">
        <v>851</v>
      </c>
      <c r="H27" s="567">
        <v>15</v>
      </c>
      <c r="I27" s="567">
        <v>15</v>
      </c>
      <c r="J27" s="567">
        <v>97</v>
      </c>
      <c r="K27" s="567">
        <v>46</v>
      </c>
      <c r="L27" s="568">
        <v>2</v>
      </c>
    </row>
    <row r="28" spans="1:12" ht="27" customHeight="1">
      <c r="A28" s="567">
        <v>19</v>
      </c>
      <c r="B28" s="567">
        <v>11</v>
      </c>
      <c r="C28" s="567">
        <v>35</v>
      </c>
      <c r="D28" s="567">
        <v>3</v>
      </c>
      <c r="E28" s="568" t="s">
        <v>791</v>
      </c>
      <c r="F28" s="567">
        <v>991</v>
      </c>
      <c r="G28" s="567">
        <v>864</v>
      </c>
      <c r="H28" s="567">
        <v>11</v>
      </c>
      <c r="I28" s="567">
        <v>12</v>
      </c>
      <c r="J28" s="567">
        <v>90</v>
      </c>
      <c r="K28" s="567">
        <v>12</v>
      </c>
      <c r="L28" s="568" t="s">
        <v>791</v>
      </c>
    </row>
    <row r="29" spans="1:12" ht="27" customHeight="1">
      <c r="A29" s="567">
        <v>52</v>
      </c>
      <c r="B29" s="568">
        <v>44</v>
      </c>
      <c r="C29" s="568">
        <v>42</v>
      </c>
      <c r="D29" s="568">
        <v>3</v>
      </c>
      <c r="E29" s="568" t="s">
        <v>791</v>
      </c>
      <c r="F29" s="567">
        <v>3642</v>
      </c>
      <c r="G29" s="567">
        <v>3540</v>
      </c>
      <c r="H29" s="568">
        <v>29</v>
      </c>
      <c r="I29" s="568">
        <v>6</v>
      </c>
      <c r="J29" s="568">
        <v>11</v>
      </c>
      <c r="K29" s="568">
        <v>40</v>
      </c>
      <c r="L29" s="568" t="s">
        <v>791</v>
      </c>
    </row>
    <row r="30" spans="1:12" ht="27" customHeight="1">
      <c r="A30" s="568">
        <v>2</v>
      </c>
      <c r="B30" s="568" t="s">
        <v>791</v>
      </c>
      <c r="C30" s="568" t="s">
        <v>791</v>
      </c>
      <c r="D30" s="568" t="s">
        <v>791</v>
      </c>
      <c r="E30" s="568" t="s">
        <v>791</v>
      </c>
      <c r="F30" s="567">
        <v>141</v>
      </c>
      <c r="G30" s="567">
        <v>140</v>
      </c>
      <c r="H30" s="568" t="s">
        <v>791</v>
      </c>
      <c r="I30" s="568" t="s">
        <v>791</v>
      </c>
      <c r="J30" s="568" t="s">
        <v>791</v>
      </c>
      <c r="K30" s="568" t="s">
        <v>791</v>
      </c>
      <c r="L30" s="568" t="s">
        <v>791</v>
      </c>
    </row>
    <row r="31" spans="1:12" ht="27" customHeight="1">
      <c r="A31" s="567">
        <v>110</v>
      </c>
      <c r="B31" s="567">
        <v>23</v>
      </c>
      <c r="C31" s="567">
        <v>163</v>
      </c>
      <c r="D31" s="567">
        <v>14</v>
      </c>
      <c r="E31" s="568" t="s">
        <v>791</v>
      </c>
      <c r="F31" s="567">
        <v>774</v>
      </c>
      <c r="G31" s="567">
        <v>657</v>
      </c>
      <c r="H31" s="567">
        <v>18</v>
      </c>
      <c r="I31" s="567">
        <v>2</v>
      </c>
      <c r="J31" s="567">
        <v>59</v>
      </c>
      <c r="K31" s="567">
        <v>26</v>
      </c>
      <c r="L31" s="567">
        <v>9</v>
      </c>
    </row>
    <row r="32" spans="1:12" ht="27" customHeight="1">
      <c r="A32" s="568" t="s">
        <v>791</v>
      </c>
      <c r="B32" s="568" t="s">
        <v>791</v>
      </c>
      <c r="C32" s="568" t="s">
        <v>791</v>
      </c>
      <c r="D32" s="568" t="s">
        <v>791</v>
      </c>
      <c r="E32" s="568" t="s">
        <v>791</v>
      </c>
      <c r="F32" s="567">
        <v>379</v>
      </c>
      <c r="G32" s="567">
        <v>379</v>
      </c>
      <c r="H32" s="568" t="s">
        <v>791</v>
      </c>
      <c r="I32" s="568" t="s">
        <v>791</v>
      </c>
      <c r="J32" s="568" t="s">
        <v>791</v>
      </c>
      <c r="K32" s="568" t="s">
        <v>791</v>
      </c>
      <c r="L32" s="568" t="s">
        <v>791</v>
      </c>
    </row>
    <row r="33" spans="1:12" ht="13.5" customHeight="1">
      <c r="A33" s="61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</row>
    <row r="34" spans="1:12" s="377" customFormat="1" ht="30" customHeight="1">
      <c r="A34" s="565">
        <v>11</v>
      </c>
      <c r="B34" s="565">
        <v>8</v>
      </c>
      <c r="C34" s="565">
        <v>49</v>
      </c>
      <c r="D34" s="565">
        <v>8</v>
      </c>
      <c r="E34" s="577" t="s">
        <v>791</v>
      </c>
      <c r="F34" s="565">
        <v>559</v>
      </c>
      <c r="G34" s="565">
        <v>250</v>
      </c>
      <c r="H34" s="577">
        <v>3</v>
      </c>
      <c r="I34" s="577" t="s">
        <v>415</v>
      </c>
      <c r="J34" s="565">
        <v>41</v>
      </c>
      <c r="K34" s="565">
        <v>19</v>
      </c>
      <c r="L34" s="577" t="s">
        <v>791</v>
      </c>
    </row>
    <row r="35" spans="1:12" ht="13.5" customHeight="1">
      <c r="A35" s="58"/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</row>
    <row r="36" spans="1:12" ht="13.5" customHeight="1">
      <c r="A36" s="936"/>
      <c r="B36" s="936"/>
      <c r="C36" s="936"/>
      <c r="D36" s="936"/>
      <c r="E36" s="237"/>
      <c r="I36" s="937" t="s">
        <v>497</v>
      </c>
      <c r="J36" s="937"/>
      <c r="K36" s="937"/>
      <c r="L36" s="938"/>
    </row>
  </sheetData>
  <mergeCells count="6">
    <mergeCell ref="A1:I1"/>
    <mergeCell ref="H3:L3"/>
    <mergeCell ref="A4:D4"/>
    <mergeCell ref="F4:K4"/>
    <mergeCell ref="A36:D36"/>
    <mergeCell ref="I36:L36"/>
  </mergeCells>
  <phoneticPr fontId="68"/>
  <pageMargins left="0.73" right="0.21" top="0.98399999999999999" bottom="0.98399999999999999" header="0.51200000000000001" footer="0.51200000000000001"/>
  <pageSetup paperSize="9" scale="89" firstPageNumber="0" orientation="portrait" r:id="rId1"/>
  <headerFooter alignWithMargins="0">
    <oddFooter>&amp;C&amp;"ＭＳ Ｐ明朝,標準"&amp;10
&amp;11- 29 -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zoomScaleNormal="100" workbookViewId="0">
      <selection activeCell="L40" sqref="L40"/>
    </sheetView>
  </sheetViews>
  <sheetFormatPr defaultRowHeight="13.5"/>
  <cols>
    <col min="1" max="1" width="2.625" customWidth="1"/>
    <col min="3" max="3" width="2.625" customWidth="1"/>
    <col min="4" max="13" width="7.375" customWidth="1"/>
  </cols>
  <sheetData>
    <row r="1" spans="1:13" ht="21">
      <c r="A1" s="680" t="s">
        <v>884</v>
      </c>
      <c r="B1" s="680"/>
      <c r="C1" s="680"/>
      <c r="D1" s="680"/>
      <c r="E1" s="680"/>
      <c r="F1" s="680"/>
      <c r="G1" s="680"/>
      <c r="H1" s="680"/>
      <c r="I1" s="680"/>
      <c r="J1" s="680"/>
      <c r="K1" s="680"/>
      <c r="L1" s="941"/>
      <c r="M1" s="941"/>
    </row>
    <row r="4" spans="1:13" ht="18" customHeight="1">
      <c r="A4" s="678" t="s">
        <v>292</v>
      </c>
      <c r="B4" s="675"/>
      <c r="C4" s="675"/>
      <c r="D4" s="676" t="s">
        <v>885</v>
      </c>
      <c r="E4" s="942"/>
      <c r="F4" s="942"/>
      <c r="G4" s="942"/>
      <c r="H4" s="942"/>
      <c r="I4" s="942"/>
      <c r="J4" s="942"/>
      <c r="K4" s="943"/>
      <c r="L4" s="675" t="s">
        <v>704</v>
      </c>
      <c r="M4" s="676"/>
    </row>
    <row r="5" spans="1:13" ht="13.5" customHeight="1">
      <c r="A5" s="678"/>
      <c r="B5" s="675"/>
      <c r="C5" s="675"/>
      <c r="D5" s="944" t="s">
        <v>886</v>
      </c>
      <c r="E5" s="945" t="s">
        <v>692</v>
      </c>
      <c r="F5" s="946" t="s">
        <v>856</v>
      </c>
      <c r="G5" s="948" t="s">
        <v>887</v>
      </c>
      <c r="H5" s="949" t="s">
        <v>888</v>
      </c>
      <c r="I5" s="950"/>
      <c r="J5" s="951"/>
      <c r="K5" s="952" t="s">
        <v>889</v>
      </c>
      <c r="L5" s="944" t="s">
        <v>886</v>
      </c>
      <c r="M5" s="954" t="s">
        <v>856</v>
      </c>
    </row>
    <row r="6" spans="1:13" ht="41.25" customHeight="1">
      <c r="A6" s="678"/>
      <c r="B6" s="675"/>
      <c r="C6" s="675"/>
      <c r="D6" s="675"/>
      <c r="E6" s="945"/>
      <c r="F6" s="947"/>
      <c r="G6" s="948"/>
      <c r="H6" s="556" t="s">
        <v>83</v>
      </c>
      <c r="I6" s="582" t="s">
        <v>891</v>
      </c>
      <c r="J6" s="582" t="s">
        <v>301</v>
      </c>
      <c r="K6" s="953"/>
      <c r="L6" s="675"/>
      <c r="M6" s="955"/>
    </row>
    <row r="7" spans="1:13" ht="11.25" customHeight="1">
      <c r="A7" s="492"/>
      <c r="B7" s="492"/>
      <c r="C7" s="493"/>
      <c r="D7" s="15"/>
      <c r="E7" s="15"/>
      <c r="F7" s="15"/>
      <c r="G7" s="15"/>
      <c r="H7" s="15"/>
      <c r="I7" s="15"/>
      <c r="J7" s="15"/>
    </row>
    <row r="8" spans="1:13" ht="16.5" customHeight="1">
      <c r="A8" s="53"/>
      <c r="B8" s="514" t="s">
        <v>37</v>
      </c>
      <c r="C8" s="563"/>
      <c r="D8" s="583">
        <f t="shared" ref="D8:M8" si="0">SUM(D10:D20)</f>
        <v>80715</v>
      </c>
      <c r="E8" s="583">
        <f t="shared" si="0"/>
        <v>30498</v>
      </c>
      <c r="F8" s="583">
        <f t="shared" si="0"/>
        <v>3370</v>
      </c>
      <c r="G8" s="583">
        <f t="shared" si="0"/>
        <v>19723</v>
      </c>
      <c r="H8" s="583">
        <f t="shared" si="0"/>
        <v>24133</v>
      </c>
      <c r="I8" s="583">
        <f t="shared" si="0"/>
        <v>13855</v>
      </c>
      <c r="J8" s="583">
        <f t="shared" si="0"/>
        <v>10029</v>
      </c>
      <c r="K8" s="584">
        <f t="shared" si="0"/>
        <v>2991</v>
      </c>
      <c r="L8" s="584">
        <f t="shared" si="0"/>
        <v>38687</v>
      </c>
      <c r="M8" s="584">
        <f t="shared" si="0"/>
        <v>3370</v>
      </c>
    </row>
    <row r="9" spans="1:13" ht="9" customHeight="1">
      <c r="A9" s="53"/>
      <c r="B9" s="494"/>
      <c r="C9" s="34"/>
      <c r="D9" s="12"/>
      <c r="E9" s="12"/>
      <c r="F9" s="12"/>
      <c r="G9" s="12"/>
      <c r="H9" s="12"/>
      <c r="I9" s="12"/>
      <c r="J9" s="12"/>
      <c r="K9" s="585"/>
      <c r="L9" s="240"/>
      <c r="M9" s="240"/>
    </row>
    <row r="10" spans="1:13" ht="15.95" customHeight="1">
      <c r="A10" s="53"/>
      <c r="B10" s="586" t="s">
        <v>109</v>
      </c>
      <c r="C10" s="34"/>
      <c r="D10" s="12">
        <v>8693</v>
      </c>
      <c r="E10" s="12">
        <v>3618</v>
      </c>
      <c r="F10" s="12" t="s">
        <v>791</v>
      </c>
      <c r="G10" s="12">
        <v>4756</v>
      </c>
      <c r="H10" s="389">
        <v>127</v>
      </c>
      <c r="I10" s="389">
        <v>75</v>
      </c>
      <c r="J10" s="12">
        <v>48</v>
      </c>
      <c r="K10" s="585">
        <v>192</v>
      </c>
      <c r="L10" s="587" t="s">
        <v>415</v>
      </c>
      <c r="M10" s="585" t="s">
        <v>791</v>
      </c>
    </row>
    <row r="11" spans="1:13" ht="15.95" customHeight="1">
      <c r="A11" s="53"/>
      <c r="B11" s="494" t="s">
        <v>94</v>
      </c>
      <c r="C11" s="34" t="s">
        <v>323</v>
      </c>
      <c r="D11" s="12">
        <v>4179</v>
      </c>
      <c r="E11" s="12">
        <v>83</v>
      </c>
      <c r="F11" s="12">
        <v>10</v>
      </c>
      <c r="G11" s="389">
        <v>1656</v>
      </c>
      <c r="H11" s="389">
        <v>2281</v>
      </c>
      <c r="I11" s="389">
        <v>1578</v>
      </c>
      <c r="J11" s="389">
        <v>688</v>
      </c>
      <c r="K11" s="585">
        <v>149</v>
      </c>
      <c r="L11" s="588">
        <v>670</v>
      </c>
      <c r="M11" s="588">
        <v>10</v>
      </c>
    </row>
    <row r="12" spans="1:13" ht="15.95" customHeight="1">
      <c r="A12" s="53"/>
      <c r="B12" s="494" t="s">
        <v>96</v>
      </c>
      <c r="C12" s="34"/>
      <c r="D12" s="12">
        <v>4344</v>
      </c>
      <c r="E12" s="12">
        <v>374</v>
      </c>
      <c r="F12" s="12">
        <v>41</v>
      </c>
      <c r="G12" s="389">
        <v>1195</v>
      </c>
      <c r="H12" s="389">
        <v>2517</v>
      </c>
      <c r="I12" s="389">
        <v>1155</v>
      </c>
      <c r="J12" s="389">
        <v>1340</v>
      </c>
      <c r="K12" s="585">
        <v>217</v>
      </c>
      <c r="L12" s="588">
        <v>2654</v>
      </c>
      <c r="M12" s="588">
        <v>41</v>
      </c>
    </row>
    <row r="13" spans="1:13" ht="15.95" customHeight="1">
      <c r="A13" s="53"/>
      <c r="B13" s="494" t="s">
        <v>99</v>
      </c>
      <c r="C13" s="34"/>
      <c r="D13" s="12">
        <v>3573</v>
      </c>
      <c r="E13" s="12">
        <v>560</v>
      </c>
      <c r="F13" s="12">
        <v>79</v>
      </c>
      <c r="G13" s="389">
        <v>839</v>
      </c>
      <c r="H13" s="389">
        <v>1828</v>
      </c>
      <c r="I13" s="389">
        <v>1030</v>
      </c>
      <c r="J13" s="389">
        <v>780</v>
      </c>
      <c r="K13" s="585">
        <v>267</v>
      </c>
      <c r="L13" s="588">
        <v>2793</v>
      </c>
      <c r="M13" s="588">
        <v>79</v>
      </c>
    </row>
    <row r="14" spans="1:13" ht="15.95" customHeight="1">
      <c r="A14" s="53"/>
      <c r="B14" s="589" t="s">
        <v>26</v>
      </c>
      <c r="C14" s="72"/>
      <c r="D14" s="129">
        <v>3975</v>
      </c>
      <c r="E14" s="129">
        <v>744</v>
      </c>
      <c r="F14" s="129">
        <v>132</v>
      </c>
      <c r="G14" s="389">
        <v>945</v>
      </c>
      <c r="H14" s="389">
        <v>1978</v>
      </c>
      <c r="I14" s="389">
        <v>1138</v>
      </c>
      <c r="J14" s="389">
        <v>826</v>
      </c>
      <c r="K14" s="590">
        <v>176</v>
      </c>
      <c r="L14" s="591">
        <v>3100</v>
      </c>
      <c r="M14" s="591">
        <v>132</v>
      </c>
    </row>
    <row r="15" spans="1:13" ht="15.95" customHeight="1">
      <c r="A15" s="53"/>
      <c r="B15" s="589" t="s">
        <v>893</v>
      </c>
      <c r="C15" s="72"/>
      <c r="D15" s="129">
        <v>10350</v>
      </c>
      <c r="E15" s="129">
        <v>1883</v>
      </c>
      <c r="F15" s="129">
        <v>444</v>
      </c>
      <c r="G15" s="389">
        <v>2657</v>
      </c>
      <c r="H15" s="389">
        <v>4886</v>
      </c>
      <c r="I15" s="389">
        <v>2876</v>
      </c>
      <c r="J15" s="389">
        <v>1948</v>
      </c>
      <c r="K15" s="590">
        <v>480</v>
      </c>
      <c r="L15" s="591">
        <v>8150</v>
      </c>
      <c r="M15" s="591">
        <v>444</v>
      </c>
    </row>
    <row r="16" spans="1:13" ht="15.95" customHeight="1">
      <c r="A16" s="53"/>
      <c r="B16" s="589" t="s">
        <v>894</v>
      </c>
      <c r="C16" s="72"/>
      <c r="D16" s="129">
        <v>10547</v>
      </c>
      <c r="E16" s="129">
        <v>1784</v>
      </c>
      <c r="F16" s="129">
        <v>591</v>
      </c>
      <c r="G16" s="389">
        <v>3026</v>
      </c>
      <c r="H16" s="389">
        <v>4719</v>
      </c>
      <c r="I16" s="389">
        <v>2755</v>
      </c>
      <c r="J16" s="389">
        <v>1925</v>
      </c>
      <c r="K16" s="590">
        <v>427</v>
      </c>
      <c r="L16" s="591">
        <v>8506</v>
      </c>
      <c r="M16" s="591">
        <v>591</v>
      </c>
    </row>
    <row r="17" spans="1:13" ht="15.95" customHeight="1">
      <c r="A17" s="53"/>
      <c r="B17" s="589" t="s">
        <v>798</v>
      </c>
      <c r="C17" s="72"/>
      <c r="D17" s="129">
        <v>11852</v>
      </c>
      <c r="E17" s="129">
        <v>3739</v>
      </c>
      <c r="F17" s="129">
        <v>775</v>
      </c>
      <c r="G17" s="389">
        <v>2788</v>
      </c>
      <c r="H17" s="389">
        <v>4190</v>
      </c>
      <c r="I17" s="389">
        <v>2327</v>
      </c>
      <c r="J17" s="389">
        <v>1826</v>
      </c>
      <c r="K17" s="590">
        <v>360</v>
      </c>
      <c r="L17" s="591">
        <v>7910</v>
      </c>
      <c r="M17" s="591">
        <v>775</v>
      </c>
    </row>
    <row r="18" spans="1:13" ht="15.95" customHeight="1">
      <c r="A18" s="53"/>
      <c r="B18" s="589" t="s">
        <v>264</v>
      </c>
      <c r="C18" s="72"/>
      <c r="D18" s="129">
        <v>12728</v>
      </c>
      <c r="E18" s="129">
        <v>8433</v>
      </c>
      <c r="F18" s="129">
        <v>903</v>
      </c>
      <c r="G18" s="389">
        <v>1608</v>
      </c>
      <c r="H18" s="389">
        <v>1514</v>
      </c>
      <c r="I18" s="389">
        <v>871</v>
      </c>
      <c r="J18" s="389">
        <v>608</v>
      </c>
      <c r="K18" s="590">
        <v>270</v>
      </c>
      <c r="L18" s="591">
        <v>4119</v>
      </c>
      <c r="M18" s="591">
        <v>903</v>
      </c>
    </row>
    <row r="19" spans="1:13" ht="15.95" customHeight="1">
      <c r="A19" s="53"/>
      <c r="B19" s="586" t="s">
        <v>203</v>
      </c>
      <c r="C19" s="34"/>
      <c r="D19" s="12">
        <v>10168</v>
      </c>
      <c r="E19" s="12">
        <v>9280</v>
      </c>
      <c r="F19" s="12">
        <v>395</v>
      </c>
      <c r="G19" s="389">
        <v>253</v>
      </c>
      <c r="H19" s="389">
        <v>93</v>
      </c>
      <c r="I19" s="389">
        <v>50</v>
      </c>
      <c r="J19" s="389">
        <v>40</v>
      </c>
      <c r="K19" s="585">
        <v>147</v>
      </c>
      <c r="L19" s="588">
        <v>785</v>
      </c>
      <c r="M19" s="588">
        <v>395</v>
      </c>
    </row>
    <row r="20" spans="1:13" ht="15.95" customHeight="1">
      <c r="A20" s="53"/>
      <c r="B20" s="586" t="s">
        <v>889</v>
      </c>
      <c r="C20" s="34"/>
      <c r="D20" s="12">
        <v>306</v>
      </c>
      <c r="E20" s="12" t="s">
        <v>791</v>
      </c>
      <c r="F20" s="12" t="s">
        <v>791</v>
      </c>
      <c r="G20" s="389" t="s">
        <v>791</v>
      </c>
      <c r="H20" s="389" t="s">
        <v>791</v>
      </c>
      <c r="I20" s="389" t="s">
        <v>791</v>
      </c>
      <c r="J20" s="389" t="s">
        <v>791</v>
      </c>
      <c r="K20" s="585">
        <v>306</v>
      </c>
      <c r="L20" s="389" t="s">
        <v>791</v>
      </c>
      <c r="M20" s="389" t="s">
        <v>791</v>
      </c>
    </row>
    <row r="21" spans="1:13" ht="11.25" customHeight="1">
      <c r="A21" s="53"/>
      <c r="B21" s="494"/>
      <c r="C21" s="34"/>
      <c r="D21" s="12"/>
      <c r="E21" s="12"/>
      <c r="F21" s="12"/>
      <c r="G21" s="12"/>
      <c r="H21" s="12"/>
      <c r="I21" s="12"/>
      <c r="J21" s="12"/>
      <c r="K21" s="585"/>
      <c r="L21" s="588"/>
      <c r="M21" s="588"/>
    </row>
    <row r="22" spans="1:13" ht="16.5" customHeight="1">
      <c r="A22" s="53"/>
      <c r="B22" s="514" t="s">
        <v>31</v>
      </c>
      <c r="C22" s="563"/>
      <c r="D22" s="583">
        <f t="shared" ref="D22:M22" si="1">SUM(D24:D34)</f>
        <v>40564</v>
      </c>
      <c r="E22" s="583">
        <f t="shared" si="1"/>
        <v>11686</v>
      </c>
      <c r="F22" s="583">
        <f t="shared" si="1"/>
        <v>1969</v>
      </c>
      <c r="G22" s="583">
        <f t="shared" si="1"/>
        <v>9747</v>
      </c>
      <c r="H22" s="583">
        <f t="shared" si="1"/>
        <v>15188</v>
      </c>
      <c r="I22" s="583">
        <f t="shared" si="1"/>
        <v>8313</v>
      </c>
      <c r="J22" s="583">
        <f t="shared" si="1"/>
        <v>6697</v>
      </c>
      <c r="K22" s="583">
        <f t="shared" si="1"/>
        <v>1974</v>
      </c>
      <c r="L22" s="583">
        <f t="shared" si="1"/>
        <v>22462</v>
      </c>
      <c r="M22" s="583">
        <f t="shared" si="1"/>
        <v>1969</v>
      </c>
    </row>
    <row r="23" spans="1:13" ht="9" customHeight="1">
      <c r="A23" s="53"/>
      <c r="B23" s="494"/>
      <c r="C23" s="34"/>
      <c r="D23" s="12"/>
      <c r="E23" s="12"/>
      <c r="F23" s="12"/>
      <c r="G23" s="12"/>
      <c r="H23" s="12"/>
      <c r="I23" s="12"/>
      <c r="J23" s="12"/>
      <c r="K23" s="585"/>
      <c r="L23" s="588"/>
      <c r="M23" s="588"/>
    </row>
    <row r="24" spans="1:13" ht="15.95" customHeight="1">
      <c r="A24" s="53"/>
      <c r="B24" s="586" t="s">
        <v>109</v>
      </c>
      <c r="C24" s="34"/>
      <c r="D24" s="12">
        <v>4549</v>
      </c>
      <c r="E24" s="12">
        <v>1918</v>
      </c>
      <c r="F24" s="12" t="s">
        <v>791</v>
      </c>
      <c r="G24" s="12">
        <v>2464</v>
      </c>
      <c r="H24" s="389">
        <v>67</v>
      </c>
      <c r="I24" s="389">
        <v>44</v>
      </c>
      <c r="J24" s="12">
        <v>21</v>
      </c>
      <c r="K24" s="12">
        <v>100</v>
      </c>
      <c r="L24" s="587" t="s">
        <v>415</v>
      </c>
      <c r="M24" s="12" t="s">
        <v>791</v>
      </c>
    </row>
    <row r="25" spans="1:13" ht="15.95" customHeight="1">
      <c r="A25" s="53"/>
      <c r="B25" s="494" t="s">
        <v>94</v>
      </c>
      <c r="C25" s="34" t="s">
        <v>323</v>
      </c>
      <c r="D25" s="12">
        <v>2266</v>
      </c>
      <c r="E25" s="12">
        <v>41</v>
      </c>
      <c r="F25" s="12">
        <v>6</v>
      </c>
      <c r="G25" s="389">
        <v>987</v>
      </c>
      <c r="H25" s="389">
        <v>1149</v>
      </c>
      <c r="I25" s="389">
        <v>783</v>
      </c>
      <c r="J25" s="389">
        <v>357</v>
      </c>
      <c r="K25" s="592">
        <v>83</v>
      </c>
      <c r="L25" s="588">
        <v>342</v>
      </c>
      <c r="M25" s="588">
        <v>6</v>
      </c>
    </row>
    <row r="26" spans="1:13" ht="15.95" customHeight="1">
      <c r="A26" s="53"/>
      <c r="B26" s="494" t="s">
        <v>96</v>
      </c>
      <c r="C26" s="34"/>
      <c r="D26" s="12">
        <v>2306</v>
      </c>
      <c r="E26" s="12">
        <v>161</v>
      </c>
      <c r="F26" s="12">
        <v>29</v>
      </c>
      <c r="G26" s="389">
        <v>736</v>
      </c>
      <c r="H26" s="389">
        <v>1223</v>
      </c>
      <c r="I26" s="389">
        <v>563</v>
      </c>
      <c r="J26" s="389">
        <v>645</v>
      </c>
      <c r="K26" s="592">
        <v>157</v>
      </c>
      <c r="L26" s="588">
        <v>1352</v>
      </c>
      <c r="M26" s="588">
        <v>29</v>
      </c>
    </row>
    <row r="27" spans="1:13" ht="15.95" customHeight="1">
      <c r="A27" s="53"/>
      <c r="B27" s="494" t="s">
        <v>99</v>
      </c>
      <c r="C27" s="34"/>
      <c r="D27" s="12">
        <v>1918</v>
      </c>
      <c r="E27" s="12">
        <v>205</v>
      </c>
      <c r="F27" s="12">
        <v>48</v>
      </c>
      <c r="G27" s="389">
        <v>464</v>
      </c>
      <c r="H27" s="389">
        <v>1007</v>
      </c>
      <c r="I27" s="389">
        <v>587</v>
      </c>
      <c r="J27" s="389">
        <v>410</v>
      </c>
      <c r="K27" s="592">
        <v>194</v>
      </c>
      <c r="L27" s="588">
        <v>1567</v>
      </c>
      <c r="M27" s="588">
        <v>48</v>
      </c>
    </row>
    <row r="28" spans="1:13" ht="15.95" customHeight="1">
      <c r="A28" s="53"/>
      <c r="B28" s="494" t="s">
        <v>26</v>
      </c>
      <c r="C28" s="34"/>
      <c r="D28" s="12">
        <v>2078</v>
      </c>
      <c r="E28" s="12">
        <v>199</v>
      </c>
      <c r="F28" s="12">
        <v>78</v>
      </c>
      <c r="G28" s="389">
        <v>484</v>
      </c>
      <c r="H28" s="389">
        <v>1193</v>
      </c>
      <c r="I28" s="389">
        <v>701</v>
      </c>
      <c r="J28" s="389">
        <v>482</v>
      </c>
      <c r="K28" s="592">
        <v>124</v>
      </c>
      <c r="L28" s="588">
        <v>1794</v>
      </c>
      <c r="M28" s="588">
        <v>78</v>
      </c>
    </row>
    <row r="29" spans="1:13" ht="15.95" customHeight="1">
      <c r="A29" s="53"/>
      <c r="B29" s="589" t="s">
        <v>893</v>
      </c>
      <c r="C29" s="72"/>
      <c r="D29" s="129">
        <v>5368</v>
      </c>
      <c r="E29" s="129">
        <v>423</v>
      </c>
      <c r="F29" s="129">
        <v>251</v>
      </c>
      <c r="G29" s="389">
        <v>1228</v>
      </c>
      <c r="H29" s="389">
        <v>3140</v>
      </c>
      <c r="I29" s="389">
        <v>1767</v>
      </c>
      <c r="J29" s="389">
        <v>1329</v>
      </c>
      <c r="K29" s="592">
        <v>326</v>
      </c>
      <c r="L29" s="591">
        <v>4744</v>
      </c>
      <c r="M29" s="591">
        <v>251</v>
      </c>
    </row>
    <row r="30" spans="1:13" ht="15.95" customHeight="1">
      <c r="A30" s="53"/>
      <c r="B30" s="589" t="s">
        <v>894</v>
      </c>
      <c r="C30" s="72"/>
      <c r="D30" s="129">
        <v>5349</v>
      </c>
      <c r="E30" s="129">
        <v>444</v>
      </c>
      <c r="F30" s="129">
        <v>347</v>
      </c>
      <c r="G30" s="389">
        <v>1133</v>
      </c>
      <c r="H30" s="389">
        <v>3150</v>
      </c>
      <c r="I30" s="389">
        <v>1667</v>
      </c>
      <c r="J30" s="389">
        <v>1451</v>
      </c>
      <c r="K30" s="592">
        <v>275</v>
      </c>
      <c r="L30" s="591">
        <v>4746</v>
      </c>
      <c r="M30" s="591">
        <v>347</v>
      </c>
    </row>
    <row r="31" spans="1:13" ht="15.95" customHeight="1">
      <c r="A31" s="53"/>
      <c r="B31" s="589" t="s">
        <v>798</v>
      </c>
      <c r="C31" s="72"/>
      <c r="D31" s="129">
        <v>5999</v>
      </c>
      <c r="E31" s="129">
        <v>1078</v>
      </c>
      <c r="F31" s="129">
        <v>455</v>
      </c>
      <c r="G31" s="389">
        <v>1187</v>
      </c>
      <c r="H31" s="389">
        <v>3040</v>
      </c>
      <c r="I31" s="389">
        <v>1534</v>
      </c>
      <c r="J31" s="389">
        <v>1479</v>
      </c>
      <c r="K31" s="592">
        <v>239</v>
      </c>
      <c r="L31" s="591">
        <v>4792</v>
      </c>
      <c r="M31" s="591">
        <v>455</v>
      </c>
    </row>
    <row r="32" spans="1:13" ht="15.95" customHeight="1">
      <c r="A32" s="53"/>
      <c r="B32" s="589" t="s">
        <v>264</v>
      </c>
      <c r="C32" s="72"/>
      <c r="D32" s="129">
        <v>6370</v>
      </c>
      <c r="E32" s="129">
        <v>3647</v>
      </c>
      <c r="F32" s="129">
        <v>527</v>
      </c>
      <c r="G32" s="389">
        <v>897</v>
      </c>
      <c r="H32" s="389">
        <v>1154</v>
      </c>
      <c r="I32" s="389">
        <v>635</v>
      </c>
      <c r="J32" s="389">
        <v>492</v>
      </c>
      <c r="K32" s="592">
        <v>145</v>
      </c>
      <c r="L32" s="591">
        <v>2634</v>
      </c>
      <c r="M32" s="591">
        <v>527</v>
      </c>
    </row>
    <row r="33" spans="1:13" ht="15.95" customHeight="1">
      <c r="A33" s="53"/>
      <c r="B33" s="586" t="s">
        <v>203</v>
      </c>
      <c r="C33" s="34"/>
      <c r="D33" s="12">
        <v>4115</v>
      </c>
      <c r="E33" s="12">
        <v>3570</v>
      </c>
      <c r="F33" s="12">
        <v>228</v>
      </c>
      <c r="G33" s="389">
        <v>167</v>
      </c>
      <c r="H33" s="389">
        <v>65</v>
      </c>
      <c r="I33" s="389">
        <v>32</v>
      </c>
      <c r="J33" s="389">
        <v>31</v>
      </c>
      <c r="K33" s="592">
        <v>85</v>
      </c>
      <c r="L33" s="588">
        <v>491</v>
      </c>
      <c r="M33" s="588">
        <v>228</v>
      </c>
    </row>
    <row r="34" spans="1:13" ht="15.95" customHeight="1">
      <c r="A34" s="53"/>
      <c r="B34" s="586" t="s">
        <v>889</v>
      </c>
      <c r="C34" s="34"/>
      <c r="D34" s="12">
        <v>246</v>
      </c>
      <c r="E34" s="12" t="s">
        <v>791</v>
      </c>
      <c r="F34" s="12" t="s">
        <v>791</v>
      </c>
      <c r="G34" s="389" t="s">
        <v>791</v>
      </c>
      <c r="H34" s="389" t="s">
        <v>791</v>
      </c>
      <c r="I34" s="389" t="s">
        <v>791</v>
      </c>
      <c r="J34" s="389" t="s">
        <v>791</v>
      </c>
      <c r="K34" s="389">
        <v>246</v>
      </c>
      <c r="L34" s="12" t="s">
        <v>791</v>
      </c>
      <c r="M34" s="12" t="s">
        <v>791</v>
      </c>
    </row>
    <row r="35" spans="1:13" ht="11.25" customHeight="1">
      <c r="A35" s="53"/>
      <c r="B35" s="53"/>
      <c r="C35" s="34"/>
      <c r="D35" s="12"/>
      <c r="E35" s="12"/>
      <c r="F35" s="12"/>
      <c r="G35" s="12"/>
      <c r="H35" s="12"/>
      <c r="I35" s="12"/>
      <c r="J35" s="12"/>
      <c r="K35" s="12"/>
      <c r="L35" s="15"/>
      <c r="M35" s="15"/>
    </row>
    <row r="36" spans="1:13" ht="16.5" customHeight="1">
      <c r="A36" s="53"/>
      <c r="B36" s="514" t="s">
        <v>39</v>
      </c>
      <c r="C36" s="563"/>
      <c r="D36" s="583">
        <f t="shared" ref="D36:M36" si="2">SUM(D38:D48)</f>
        <v>40151</v>
      </c>
      <c r="E36" s="583">
        <f t="shared" si="2"/>
        <v>18812</v>
      </c>
      <c r="F36" s="583">
        <f t="shared" si="2"/>
        <v>1401</v>
      </c>
      <c r="G36" s="583">
        <f t="shared" si="2"/>
        <v>9976</v>
      </c>
      <c r="H36" s="583">
        <f t="shared" si="2"/>
        <v>8945</v>
      </c>
      <c r="I36" s="583">
        <f t="shared" si="2"/>
        <v>5542</v>
      </c>
      <c r="J36" s="583">
        <f t="shared" si="2"/>
        <v>3332</v>
      </c>
      <c r="K36" s="583">
        <f t="shared" si="2"/>
        <v>1017</v>
      </c>
      <c r="L36" s="583">
        <f t="shared" si="2"/>
        <v>16225</v>
      </c>
      <c r="M36" s="583">
        <f t="shared" si="2"/>
        <v>1401</v>
      </c>
    </row>
    <row r="37" spans="1:13" ht="9" customHeight="1">
      <c r="A37" s="53"/>
      <c r="B37" s="53"/>
      <c r="C37" s="34"/>
      <c r="D37" s="12"/>
      <c r="E37" s="12"/>
      <c r="F37" s="12"/>
      <c r="G37" s="12"/>
      <c r="H37" s="12"/>
      <c r="I37" s="12"/>
      <c r="J37" s="12"/>
      <c r="K37" s="12"/>
      <c r="L37" s="15"/>
      <c r="M37" s="15"/>
    </row>
    <row r="38" spans="1:13" ht="15.95" customHeight="1">
      <c r="A38" s="53"/>
      <c r="B38" s="586" t="s">
        <v>109</v>
      </c>
      <c r="C38" s="34"/>
      <c r="D38" s="12">
        <v>4144</v>
      </c>
      <c r="E38" s="12">
        <v>1700</v>
      </c>
      <c r="F38" s="12" t="s">
        <v>791</v>
      </c>
      <c r="G38" s="12">
        <v>2292</v>
      </c>
      <c r="H38" s="389">
        <v>60</v>
      </c>
      <c r="I38" s="389">
        <v>31</v>
      </c>
      <c r="J38" s="12">
        <v>27</v>
      </c>
      <c r="K38" s="585">
        <v>92</v>
      </c>
      <c r="L38" s="585" t="s">
        <v>791</v>
      </c>
      <c r="M38" s="585" t="s">
        <v>791</v>
      </c>
    </row>
    <row r="39" spans="1:13" ht="15.95" customHeight="1">
      <c r="A39" s="53"/>
      <c r="B39" s="494" t="s">
        <v>94</v>
      </c>
      <c r="C39" s="34" t="s">
        <v>323</v>
      </c>
      <c r="D39" s="12">
        <v>1913</v>
      </c>
      <c r="E39" s="12">
        <v>42</v>
      </c>
      <c r="F39" s="12">
        <v>4</v>
      </c>
      <c r="G39" s="389">
        <v>669</v>
      </c>
      <c r="H39" s="389">
        <v>1132</v>
      </c>
      <c r="I39" s="389">
        <v>795</v>
      </c>
      <c r="J39" s="389">
        <v>331</v>
      </c>
      <c r="K39" s="592">
        <v>66</v>
      </c>
      <c r="L39" s="588">
        <v>328</v>
      </c>
      <c r="M39" s="588">
        <v>4</v>
      </c>
    </row>
    <row r="40" spans="1:13" ht="15.95" customHeight="1">
      <c r="A40" s="53"/>
      <c r="B40" s="494" t="s">
        <v>96</v>
      </c>
      <c r="C40" s="34"/>
      <c r="D40" s="12">
        <v>2038</v>
      </c>
      <c r="E40" s="12">
        <v>213</v>
      </c>
      <c r="F40" s="12">
        <v>12</v>
      </c>
      <c r="G40" s="389">
        <v>459</v>
      </c>
      <c r="H40" s="389">
        <v>1294</v>
      </c>
      <c r="I40" s="389">
        <v>592</v>
      </c>
      <c r="J40" s="389">
        <v>695</v>
      </c>
      <c r="K40" s="592">
        <v>60</v>
      </c>
      <c r="L40" s="588">
        <v>1302</v>
      </c>
      <c r="M40" s="588">
        <v>12</v>
      </c>
    </row>
    <row r="41" spans="1:13" ht="15.95" customHeight="1">
      <c r="A41" s="53"/>
      <c r="B41" s="494" t="s">
        <v>99</v>
      </c>
      <c r="C41" s="34"/>
      <c r="D41" s="12">
        <v>1655</v>
      </c>
      <c r="E41" s="12">
        <v>355</v>
      </c>
      <c r="F41" s="12">
        <v>31</v>
      </c>
      <c r="G41" s="389">
        <v>375</v>
      </c>
      <c r="H41" s="389">
        <v>821</v>
      </c>
      <c r="I41" s="389">
        <v>443</v>
      </c>
      <c r="J41" s="389">
        <v>370</v>
      </c>
      <c r="K41" s="592">
        <v>73</v>
      </c>
      <c r="L41" s="588">
        <v>1226</v>
      </c>
      <c r="M41" s="588">
        <v>31</v>
      </c>
    </row>
    <row r="42" spans="1:13" ht="15.95" customHeight="1">
      <c r="A42" s="53"/>
      <c r="B42" s="494" t="s">
        <v>26</v>
      </c>
      <c r="C42" s="34"/>
      <c r="D42" s="12">
        <v>1897</v>
      </c>
      <c r="E42" s="12">
        <v>545</v>
      </c>
      <c r="F42" s="12">
        <v>54</v>
      </c>
      <c r="G42" s="389">
        <v>461</v>
      </c>
      <c r="H42" s="389">
        <v>785</v>
      </c>
      <c r="I42" s="389">
        <v>437</v>
      </c>
      <c r="J42" s="389">
        <v>344</v>
      </c>
      <c r="K42" s="592">
        <v>52</v>
      </c>
      <c r="L42" s="588">
        <v>1306</v>
      </c>
      <c r="M42" s="588">
        <v>54</v>
      </c>
    </row>
    <row r="43" spans="1:13" ht="15.95" customHeight="1">
      <c r="A43" s="53"/>
      <c r="B43" s="589" t="s">
        <v>893</v>
      </c>
      <c r="C43" s="72"/>
      <c r="D43" s="129">
        <v>4982</v>
      </c>
      <c r="E43" s="129">
        <v>1460</v>
      </c>
      <c r="F43" s="129">
        <v>193</v>
      </c>
      <c r="G43" s="389">
        <v>1429</v>
      </c>
      <c r="H43" s="389">
        <v>1746</v>
      </c>
      <c r="I43" s="389">
        <v>1109</v>
      </c>
      <c r="J43" s="389">
        <v>619</v>
      </c>
      <c r="K43" s="592">
        <v>154</v>
      </c>
      <c r="L43" s="591">
        <v>3406</v>
      </c>
      <c r="M43" s="591">
        <v>193</v>
      </c>
    </row>
    <row r="44" spans="1:13" ht="15.95" customHeight="1">
      <c r="A44" s="53"/>
      <c r="B44" s="589" t="s">
        <v>894</v>
      </c>
      <c r="C44" s="72"/>
      <c r="D44" s="129">
        <v>5198</v>
      </c>
      <c r="E44" s="129">
        <v>1340</v>
      </c>
      <c r="F44" s="129">
        <v>244</v>
      </c>
      <c r="G44" s="389">
        <v>1893</v>
      </c>
      <c r="H44" s="389">
        <v>1569</v>
      </c>
      <c r="I44" s="389">
        <v>1088</v>
      </c>
      <c r="J44" s="389">
        <v>474</v>
      </c>
      <c r="K44" s="592">
        <v>152</v>
      </c>
      <c r="L44" s="591">
        <v>3760</v>
      </c>
      <c r="M44" s="591">
        <v>244</v>
      </c>
    </row>
    <row r="45" spans="1:13" ht="15.95" customHeight="1">
      <c r="A45" s="53"/>
      <c r="B45" s="589" t="s">
        <v>798</v>
      </c>
      <c r="C45" s="72"/>
      <c r="D45" s="129">
        <v>5853</v>
      </c>
      <c r="E45" s="129">
        <v>2661</v>
      </c>
      <c r="F45" s="129">
        <v>320</v>
      </c>
      <c r="G45" s="389">
        <v>1601</v>
      </c>
      <c r="H45" s="389">
        <v>1150</v>
      </c>
      <c r="I45" s="389">
        <v>793</v>
      </c>
      <c r="J45" s="389">
        <v>347</v>
      </c>
      <c r="K45" s="592">
        <v>121</v>
      </c>
      <c r="L45" s="591">
        <v>3118</v>
      </c>
      <c r="M45" s="591">
        <v>320</v>
      </c>
    </row>
    <row r="46" spans="1:13" ht="15.95" customHeight="1">
      <c r="A46" s="53"/>
      <c r="B46" s="589" t="s">
        <v>264</v>
      </c>
      <c r="C46" s="72"/>
      <c r="D46" s="129">
        <v>6358</v>
      </c>
      <c r="E46" s="129">
        <v>4786</v>
      </c>
      <c r="F46" s="129">
        <v>376</v>
      </c>
      <c r="G46" s="389">
        <v>711</v>
      </c>
      <c r="H46" s="389">
        <v>360</v>
      </c>
      <c r="I46" s="389">
        <v>236</v>
      </c>
      <c r="J46" s="389">
        <v>116</v>
      </c>
      <c r="K46" s="592">
        <v>125</v>
      </c>
      <c r="L46" s="591">
        <v>1485</v>
      </c>
      <c r="M46" s="591">
        <v>376</v>
      </c>
    </row>
    <row r="47" spans="1:13" ht="15.95" customHeight="1">
      <c r="A47" s="53"/>
      <c r="B47" s="586" t="s">
        <v>203</v>
      </c>
      <c r="C47" s="34"/>
      <c r="D47" s="12">
        <v>6053</v>
      </c>
      <c r="E47" s="12">
        <v>5710</v>
      </c>
      <c r="F47" s="12">
        <v>167</v>
      </c>
      <c r="G47" s="389">
        <v>86</v>
      </c>
      <c r="H47" s="389">
        <v>28</v>
      </c>
      <c r="I47" s="389">
        <v>18</v>
      </c>
      <c r="J47" s="389">
        <v>9</v>
      </c>
      <c r="K47" s="592">
        <v>62</v>
      </c>
      <c r="L47" s="588">
        <v>294</v>
      </c>
      <c r="M47" s="588">
        <v>167</v>
      </c>
    </row>
    <row r="48" spans="1:13" ht="15.95" customHeight="1">
      <c r="A48" s="53"/>
      <c r="B48" s="586" t="s">
        <v>889</v>
      </c>
      <c r="C48" s="34"/>
      <c r="D48" s="12">
        <v>60</v>
      </c>
      <c r="E48" s="12" t="s">
        <v>791</v>
      </c>
      <c r="F48" s="12" t="s">
        <v>791</v>
      </c>
      <c r="G48" s="389" t="s">
        <v>791</v>
      </c>
      <c r="H48" s="389" t="s">
        <v>791</v>
      </c>
      <c r="I48" s="389" t="s">
        <v>791</v>
      </c>
      <c r="J48" s="389" t="s">
        <v>791</v>
      </c>
      <c r="K48" s="592">
        <v>60</v>
      </c>
      <c r="L48" s="389" t="s">
        <v>791</v>
      </c>
      <c r="M48" s="389" t="s">
        <v>791</v>
      </c>
    </row>
    <row r="49" spans="1:13" ht="11.25" customHeight="1">
      <c r="A49" s="391"/>
      <c r="B49" s="391"/>
      <c r="C49" s="392"/>
      <c r="D49" s="525"/>
      <c r="E49" s="391"/>
      <c r="F49" s="391"/>
      <c r="G49" s="391"/>
      <c r="H49" s="391"/>
      <c r="I49" s="391"/>
      <c r="J49" s="391"/>
      <c r="K49" s="391"/>
      <c r="L49" s="58"/>
      <c r="M49" s="58"/>
    </row>
    <row r="50" spans="1:13">
      <c r="A50" s="763" t="s">
        <v>148</v>
      </c>
      <c r="B50" s="763"/>
      <c r="C50" s="763"/>
      <c r="D50" s="763"/>
      <c r="E50" s="763"/>
      <c r="F50" s="763"/>
      <c r="G50" s="763"/>
      <c r="H50" s="15"/>
      <c r="I50" s="15"/>
      <c r="J50" s="15"/>
      <c r="K50" s="15"/>
    </row>
    <row r="51" spans="1:13">
      <c r="A51" s="939" t="s">
        <v>68</v>
      </c>
      <c r="B51" s="939"/>
      <c r="C51" s="939"/>
      <c r="D51" s="939"/>
      <c r="E51" s="939"/>
      <c r="F51" s="939"/>
      <c r="G51" s="939"/>
      <c r="H51" s="940"/>
      <c r="I51" s="940"/>
    </row>
  </sheetData>
  <mergeCells count="14">
    <mergeCell ref="H5:J5"/>
    <mergeCell ref="K5:K6"/>
    <mergeCell ref="L5:L6"/>
    <mergeCell ref="M5:M6"/>
    <mergeCell ref="A50:G50"/>
    <mergeCell ref="A51:I51"/>
    <mergeCell ref="A1:M1"/>
    <mergeCell ref="A4:C6"/>
    <mergeCell ref="D4:K4"/>
    <mergeCell ref="L4:M4"/>
    <mergeCell ref="D5:D6"/>
    <mergeCell ref="E5:E6"/>
    <mergeCell ref="F5:F6"/>
    <mergeCell ref="G5:G6"/>
  </mergeCells>
  <phoneticPr fontId="68"/>
  <pageMargins left="0.53" right="0.78700000000000003" top="0.98399999999999999" bottom="0.67" header="0.51200000000000001" footer="0.51200000000000001"/>
  <pageSetup paperSize="9" firstPageNumber="0" orientation="portrait" r:id="rId1"/>
  <headerFooter alignWithMargins="0">
    <oddFooter>&amp;C&amp;"ＭＳ Ｐ明朝,標準"&amp;10
- 30 -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tabSelected="1" topLeftCell="A43" zoomScaleNormal="100" workbookViewId="0">
      <selection activeCell="L40" sqref="L40"/>
    </sheetView>
  </sheetViews>
  <sheetFormatPr defaultRowHeight="13.5"/>
  <cols>
    <col min="1" max="5" width="7.625" customWidth="1"/>
    <col min="6" max="11" width="7.875" customWidth="1"/>
  </cols>
  <sheetData>
    <row r="1" spans="1:11" ht="18.75" customHeight="1">
      <c r="A1" s="932" t="s">
        <v>799</v>
      </c>
      <c r="B1" s="884"/>
      <c r="C1" s="884"/>
      <c r="D1" s="884"/>
      <c r="E1" s="884"/>
      <c r="F1" s="884"/>
      <c r="G1" s="884"/>
      <c r="H1" s="884"/>
      <c r="I1" s="884"/>
      <c r="J1" s="884"/>
      <c r="K1" s="884"/>
    </row>
    <row r="3" spans="1:11">
      <c r="H3" s="769" t="s">
        <v>391</v>
      </c>
      <c r="I3" s="769"/>
      <c r="J3" s="769"/>
      <c r="K3" s="769"/>
    </row>
    <row r="4" spans="1:11" ht="18" customHeight="1">
      <c r="A4" s="578"/>
      <c r="B4" s="578"/>
      <c r="C4" s="8" t="s">
        <v>895</v>
      </c>
      <c r="D4" s="7"/>
      <c r="E4" s="8"/>
      <c r="F4" s="676" t="s">
        <v>896</v>
      </c>
      <c r="G4" s="677"/>
      <c r="H4" s="678"/>
      <c r="I4" s="677" t="s">
        <v>897</v>
      </c>
      <c r="J4" s="677"/>
      <c r="K4" s="677"/>
    </row>
    <row r="5" spans="1:11" ht="13.5" customHeight="1">
      <c r="A5" s="963" t="s">
        <v>821</v>
      </c>
      <c r="B5" s="842" t="s">
        <v>898</v>
      </c>
      <c r="C5" s="956"/>
      <c r="D5" s="840"/>
      <c r="E5" s="957" t="s">
        <v>889</v>
      </c>
      <c r="F5" s="959" t="s">
        <v>886</v>
      </c>
      <c r="G5" s="593"/>
      <c r="H5" s="505"/>
      <c r="I5" s="960" t="s">
        <v>886</v>
      </c>
      <c r="J5" s="593"/>
      <c r="K5" s="593"/>
    </row>
    <row r="6" spans="1:11" ht="41.25" customHeight="1">
      <c r="A6" s="964"/>
      <c r="B6" s="509" t="s">
        <v>83</v>
      </c>
      <c r="C6" s="594" t="s">
        <v>683</v>
      </c>
      <c r="D6" s="594" t="s">
        <v>592</v>
      </c>
      <c r="E6" s="958"/>
      <c r="F6" s="675"/>
      <c r="G6" s="595" t="s">
        <v>900</v>
      </c>
      <c r="H6" s="596" t="s">
        <v>902</v>
      </c>
      <c r="I6" s="961"/>
      <c r="J6" s="595" t="s">
        <v>900</v>
      </c>
      <c r="K6" s="597" t="s">
        <v>902</v>
      </c>
    </row>
    <row r="7" spans="1:11" ht="11.25" customHeight="1">
      <c r="B7" s="15"/>
      <c r="C7" s="15"/>
      <c r="D7" s="15"/>
      <c r="E7" s="15"/>
      <c r="F7" s="15"/>
      <c r="G7" s="15"/>
      <c r="H7" s="15"/>
      <c r="I7" s="15"/>
      <c r="J7" s="15"/>
      <c r="K7" s="15"/>
    </row>
    <row r="8" spans="1:11" ht="16.5" customHeight="1">
      <c r="A8" s="583">
        <f t="shared" ref="A8:K8" si="0">SUM(A10:A20)</f>
        <v>13283</v>
      </c>
      <c r="B8" s="583">
        <f t="shared" si="0"/>
        <v>21140</v>
      </c>
      <c r="C8" s="583">
        <f t="shared" si="0"/>
        <v>12158</v>
      </c>
      <c r="D8" s="583">
        <f t="shared" si="0"/>
        <v>8754</v>
      </c>
      <c r="E8" s="583">
        <f t="shared" si="0"/>
        <v>894</v>
      </c>
      <c r="F8" s="583">
        <f t="shared" si="0"/>
        <v>72051</v>
      </c>
      <c r="G8" s="583">
        <f t="shared" si="0"/>
        <v>12219</v>
      </c>
      <c r="H8" s="583">
        <f t="shared" si="0"/>
        <v>3001</v>
      </c>
      <c r="I8" s="583">
        <f t="shared" si="0"/>
        <v>29570</v>
      </c>
      <c r="J8" s="583">
        <f t="shared" si="0"/>
        <v>9909</v>
      </c>
      <c r="K8" s="583">
        <f t="shared" si="0"/>
        <v>1886</v>
      </c>
    </row>
    <row r="9" spans="1:11" ht="9" customHeight="1">
      <c r="A9" s="12"/>
      <c r="B9" s="583"/>
      <c r="C9" s="12"/>
      <c r="D9" s="12"/>
      <c r="E9" s="12"/>
      <c r="F9" s="12"/>
      <c r="G9" s="12"/>
      <c r="H9" s="12"/>
      <c r="I9" s="12"/>
      <c r="J9" s="12"/>
      <c r="K9" s="12"/>
    </row>
    <row r="10" spans="1:11" ht="15.95" customHeight="1">
      <c r="A10" s="12" t="s">
        <v>791</v>
      </c>
      <c r="B10" s="12" t="s">
        <v>415</v>
      </c>
      <c r="C10" s="12" t="s">
        <v>791</v>
      </c>
      <c r="D10" s="12" t="s">
        <v>415</v>
      </c>
      <c r="E10" s="12" t="s">
        <v>791</v>
      </c>
      <c r="F10" s="12">
        <v>8768</v>
      </c>
      <c r="G10" s="12">
        <v>113</v>
      </c>
      <c r="H10" s="12">
        <v>85</v>
      </c>
      <c r="I10" s="12" t="s">
        <v>791</v>
      </c>
      <c r="J10" s="12" t="s">
        <v>791</v>
      </c>
      <c r="K10" s="12" t="s">
        <v>791</v>
      </c>
    </row>
    <row r="11" spans="1:11" ht="15.95" customHeight="1">
      <c r="A11" s="12">
        <v>305</v>
      </c>
      <c r="B11" s="12">
        <v>347</v>
      </c>
      <c r="C11" s="12">
        <v>215</v>
      </c>
      <c r="D11" s="12">
        <v>128</v>
      </c>
      <c r="E11" s="12">
        <v>8</v>
      </c>
      <c r="F11" s="12">
        <v>4550</v>
      </c>
      <c r="G11" s="12">
        <v>1936</v>
      </c>
      <c r="H11" s="12">
        <v>701</v>
      </c>
      <c r="I11" s="12">
        <v>599</v>
      </c>
      <c r="J11" s="12">
        <v>211</v>
      </c>
      <c r="K11" s="12">
        <v>61</v>
      </c>
    </row>
    <row r="12" spans="1:11" ht="15.95" customHeight="1">
      <c r="A12" s="12">
        <v>891</v>
      </c>
      <c r="B12" s="12">
        <v>1668</v>
      </c>
      <c r="C12" s="12">
        <v>922</v>
      </c>
      <c r="D12" s="12">
        <v>729</v>
      </c>
      <c r="E12" s="12">
        <v>54</v>
      </c>
      <c r="F12" s="12">
        <v>3523</v>
      </c>
      <c r="G12" s="12">
        <v>1095</v>
      </c>
      <c r="H12" s="12">
        <v>579</v>
      </c>
      <c r="I12" s="12">
        <v>1884</v>
      </c>
      <c r="J12" s="12">
        <v>674</v>
      </c>
      <c r="K12" s="12">
        <v>207</v>
      </c>
    </row>
    <row r="13" spans="1:11" ht="15.95" customHeight="1">
      <c r="A13" s="12">
        <v>821</v>
      </c>
      <c r="B13" s="12">
        <v>1785</v>
      </c>
      <c r="C13" s="12">
        <v>1020</v>
      </c>
      <c r="D13" s="12">
        <v>748</v>
      </c>
      <c r="E13" s="12">
        <v>108</v>
      </c>
      <c r="F13" s="12">
        <v>2662</v>
      </c>
      <c r="G13" s="12">
        <v>755</v>
      </c>
      <c r="H13" s="12">
        <v>144</v>
      </c>
      <c r="I13" s="12">
        <v>1889</v>
      </c>
      <c r="J13" s="12">
        <v>733</v>
      </c>
      <c r="K13" s="12">
        <v>131</v>
      </c>
    </row>
    <row r="14" spans="1:11" ht="15.95" customHeight="1">
      <c r="A14" s="12">
        <v>941</v>
      </c>
      <c r="B14" s="12">
        <v>1960</v>
      </c>
      <c r="C14" s="12">
        <v>1131</v>
      </c>
      <c r="D14" s="12">
        <v>815</v>
      </c>
      <c r="E14" s="12">
        <v>67</v>
      </c>
      <c r="F14" s="12">
        <v>3015</v>
      </c>
      <c r="G14" s="12">
        <v>855</v>
      </c>
      <c r="H14" s="12">
        <v>149</v>
      </c>
      <c r="I14" s="12">
        <v>2150</v>
      </c>
      <c r="J14" s="12">
        <v>848</v>
      </c>
      <c r="K14" s="12">
        <v>148</v>
      </c>
    </row>
    <row r="15" spans="1:11" ht="15.95" customHeight="1">
      <c r="A15" s="129">
        <v>2652</v>
      </c>
      <c r="B15" s="129">
        <v>4873</v>
      </c>
      <c r="C15" s="129">
        <v>2871</v>
      </c>
      <c r="D15" s="129">
        <v>1940</v>
      </c>
      <c r="E15" s="129">
        <v>181</v>
      </c>
      <c r="F15" s="129">
        <v>8410</v>
      </c>
      <c r="G15" s="129">
        <v>2479</v>
      </c>
      <c r="H15" s="129">
        <v>405</v>
      </c>
      <c r="I15" s="129">
        <v>6209</v>
      </c>
      <c r="J15" s="129">
        <v>2469</v>
      </c>
      <c r="K15" s="129">
        <v>401</v>
      </c>
    </row>
    <row r="16" spans="1:11" ht="15.95" customHeight="1">
      <c r="A16" s="129">
        <v>3025</v>
      </c>
      <c r="B16" s="129">
        <v>4716</v>
      </c>
      <c r="C16" s="129">
        <v>2754</v>
      </c>
      <c r="D16" s="129">
        <v>1923</v>
      </c>
      <c r="E16" s="129">
        <v>174</v>
      </c>
      <c r="F16" s="129">
        <v>8539</v>
      </c>
      <c r="G16" s="129">
        <v>2233</v>
      </c>
      <c r="H16" s="129">
        <v>439</v>
      </c>
      <c r="I16" s="129">
        <v>6492</v>
      </c>
      <c r="J16" s="129">
        <v>2224</v>
      </c>
      <c r="K16" s="129">
        <v>439</v>
      </c>
    </row>
    <row r="17" spans="1:11" ht="15.95" customHeight="1">
      <c r="A17" s="129">
        <v>2787</v>
      </c>
      <c r="B17" s="129">
        <v>4186</v>
      </c>
      <c r="C17" s="129">
        <v>2325</v>
      </c>
      <c r="D17" s="129">
        <v>1824</v>
      </c>
      <c r="E17" s="129">
        <v>162</v>
      </c>
      <c r="F17" s="129">
        <v>9916</v>
      </c>
      <c r="G17" s="129">
        <v>1899</v>
      </c>
      <c r="H17" s="129">
        <v>318</v>
      </c>
      <c r="I17" s="129">
        <v>5976</v>
      </c>
      <c r="J17" s="129">
        <v>1897</v>
      </c>
      <c r="K17" s="129">
        <v>318</v>
      </c>
    </row>
    <row r="18" spans="1:11" ht="15.95" customHeight="1">
      <c r="A18" s="129">
        <v>1608</v>
      </c>
      <c r="B18" s="129">
        <v>1512</v>
      </c>
      <c r="C18" s="129">
        <v>870</v>
      </c>
      <c r="D18" s="129">
        <v>607</v>
      </c>
      <c r="E18" s="129">
        <v>96</v>
      </c>
      <c r="F18" s="129">
        <v>12213</v>
      </c>
      <c r="G18" s="129">
        <v>806</v>
      </c>
      <c r="H18" s="129">
        <v>158</v>
      </c>
      <c r="I18" s="129">
        <v>3605</v>
      </c>
      <c r="J18" s="129">
        <v>805</v>
      </c>
      <c r="K18" s="129">
        <v>158</v>
      </c>
    </row>
    <row r="19" spans="1:11" ht="15.95" customHeight="1">
      <c r="A19" s="12">
        <v>253</v>
      </c>
      <c r="B19" s="12">
        <v>93</v>
      </c>
      <c r="C19" s="12">
        <v>50</v>
      </c>
      <c r="D19" s="12">
        <v>40</v>
      </c>
      <c r="E19" s="12">
        <v>44</v>
      </c>
      <c r="F19" s="12">
        <v>10149</v>
      </c>
      <c r="G19" s="12">
        <v>48</v>
      </c>
      <c r="H19" s="12">
        <v>23</v>
      </c>
      <c r="I19" s="12">
        <v>766</v>
      </c>
      <c r="J19" s="12">
        <v>48</v>
      </c>
      <c r="K19" s="12">
        <v>23</v>
      </c>
    </row>
    <row r="20" spans="1:11" ht="15.95" customHeight="1">
      <c r="A20" s="12" t="s">
        <v>791</v>
      </c>
      <c r="B20" s="12" t="s">
        <v>791</v>
      </c>
      <c r="C20" s="12" t="s">
        <v>791</v>
      </c>
      <c r="D20" s="12" t="s">
        <v>791</v>
      </c>
      <c r="E20" s="12" t="s">
        <v>791</v>
      </c>
      <c r="F20" s="12">
        <v>306</v>
      </c>
      <c r="G20" s="12" t="s">
        <v>791</v>
      </c>
      <c r="H20" s="12" t="s">
        <v>791</v>
      </c>
      <c r="I20" s="12" t="s">
        <v>791</v>
      </c>
      <c r="J20" s="12" t="s">
        <v>791</v>
      </c>
      <c r="K20" s="12" t="s">
        <v>791</v>
      </c>
    </row>
    <row r="21" spans="1:11" ht="11.25" customHeight="1">
      <c r="A21" s="12"/>
      <c r="B21" s="15"/>
      <c r="C21" s="15"/>
      <c r="D21" s="15"/>
      <c r="E21" s="15"/>
      <c r="F21" s="15"/>
      <c r="G21" s="15"/>
      <c r="H21" s="12"/>
      <c r="I21" s="15"/>
      <c r="J21" s="15"/>
      <c r="K21" s="15"/>
    </row>
    <row r="22" spans="1:11" ht="16.5" customHeight="1">
      <c r="A22" s="583">
        <f t="shared" ref="A22:K22" si="1">SUM(A24:A34)</f>
        <v>6231</v>
      </c>
      <c r="B22" s="583">
        <f t="shared" si="1"/>
        <v>13633</v>
      </c>
      <c r="C22" s="583">
        <f t="shared" si="1"/>
        <v>7462</v>
      </c>
      <c r="D22" s="583">
        <f t="shared" si="1"/>
        <v>6003</v>
      </c>
      <c r="E22" s="583">
        <f t="shared" si="1"/>
        <v>629</v>
      </c>
      <c r="F22" s="583">
        <f t="shared" si="1"/>
        <v>35035</v>
      </c>
      <c r="G22" s="583">
        <f t="shared" si="1"/>
        <v>7286</v>
      </c>
      <c r="H22" s="583">
        <f t="shared" si="1"/>
        <v>2195</v>
      </c>
      <c r="I22" s="583">
        <f t="shared" si="1"/>
        <v>16345</v>
      </c>
      <c r="J22" s="583">
        <f t="shared" si="1"/>
        <v>5936</v>
      </c>
      <c r="K22" s="583">
        <f t="shared" si="1"/>
        <v>1412</v>
      </c>
    </row>
    <row r="23" spans="1:11" ht="9" customHeight="1">
      <c r="A23" s="12"/>
      <c r="B23" s="583"/>
      <c r="C23" s="12"/>
      <c r="D23" s="12"/>
      <c r="E23" s="12"/>
      <c r="F23" s="12"/>
      <c r="G23" s="12"/>
      <c r="H23" s="12"/>
      <c r="I23" s="12"/>
      <c r="J23" s="12"/>
      <c r="K23" s="12"/>
    </row>
    <row r="24" spans="1:11" ht="15.95" customHeight="1">
      <c r="A24" s="12" t="s">
        <v>791</v>
      </c>
      <c r="B24" s="12" t="s">
        <v>415</v>
      </c>
      <c r="C24" s="12" t="s">
        <v>791</v>
      </c>
      <c r="D24" s="12" t="s">
        <v>415</v>
      </c>
      <c r="E24" s="12" t="s">
        <v>791</v>
      </c>
      <c r="F24" s="12">
        <v>4595</v>
      </c>
      <c r="G24" s="12">
        <v>58</v>
      </c>
      <c r="H24" s="12">
        <v>53</v>
      </c>
      <c r="I24" s="12" t="s">
        <v>791</v>
      </c>
      <c r="J24" s="12" t="s">
        <v>791</v>
      </c>
      <c r="K24" s="12" t="s">
        <v>791</v>
      </c>
    </row>
    <row r="25" spans="1:11" ht="15.95" customHeight="1">
      <c r="A25" s="389">
        <v>167</v>
      </c>
      <c r="B25" s="12">
        <v>164</v>
      </c>
      <c r="C25" s="12">
        <v>102</v>
      </c>
      <c r="D25" s="12">
        <v>59</v>
      </c>
      <c r="E25" s="12">
        <v>5</v>
      </c>
      <c r="F25" s="12">
        <v>2658</v>
      </c>
      <c r="G25" s="12">
        <v>1064</v>
      </c>
      <c r="H25" s="12">
        <v>468</v>
      </c>
      <c r="I25" s="12">
        <v>340</v>
      </c>
      <c r="J25" s="12">
        <v>112</v>
      </c>
      <c r="K25" s="12">
        <v>47</v>
      </c>
    </row>
    <row r="26" spans="1:11" ht="15.95" customHeight="1">
      <c r="A26" s="389">
        <v>516</v>
      </c>
      <c r="B26" s="12">
        <v>767</v>
      </c>
      <c r="C26" s="12">
        <v>451</v>
      </c>
      <c r="D26" s="12">
        <v>303</v>
      </c>
      <c r="E26" s="12">
        <v>40</v>
      </c>
      <c r="F26" s="12">
        <v>2261</v>
      </c>
      <c r="G26" s="12">
        <v>713</v>
      </c>
      <c r="H26" s="12">
        <v>450</v>
      </c>
      <c r="I26" s="12">
        <v>1153</v>
      </c>
      <c r="J26" s="12">
        <v>404</v>
      </c>
      <c r="K26" s="12">
        <v>151</v>
      </c>
    </row>
    <row r="27" spans="1:11" ht="15.95" customHeight="1">
      <c r="A27" s="389">
        <v>457</v>
      </c>
      <c r="B27" s="12">
        <v>978</v>
      </c>
      <c r="C27" s="12">
        <v>580</v>
      </c>
      <c r="D27" s="12">
        <v>388</v>
      </c>
      <c r="E27" s="12">
        <v>84</v>
      </c>
      <c r="F27" s="12">
        <v>1436</v>
      </c>
      <c r="G27" s="12">
        <v>429</v>
      </c>
      <c r="H27" s="12">
        <v>86</v>
      </c>
      <c r="I27" s="12">
        <v>1091</v>
      </c>
      <c r="J27" s="12">
        <v>414</v>
      </c>
      <c r="K27" s="12">
        <v>78</v>
      </c>
    </row>
    <row r="28" spans="1:11" ht="15.95" customHeight="1">
      <c r="A28" s="389">
        <v>482</v>
      </c>
      <c r="B28" s="12">
        <v>1185</v>
      </c>
      <c r="C28" s="12">
        <v>699</v>
      </c>
      <c r="D28" s="12">
        <v>476</v>
      </c>
      <c r="E28" s="12">
        <v>49</v>
      </c>
      <c r="F28" s="12">
        <v>1539</v>
      </c>
      <c r="G28" s="12">
        <v>541</v>
      </c>
      <c r="H28" s="12">
        <v>103</v>
      </c>
      <c r="I28" s="12">
        <v>1256</v>
      </c>
      <c r="J28" s="12">
        <v>534</v>
      </c>
      <c r="K28" s="12">
        <v>103</v>
      </c>
    </row>
    <row r="29" spans="1:11" ht="15.95" customHeight="1">
      <c r="A29" s="389">
        <v>1226</v>
      </c>
      <c r="B29" s="129">
        <v>3138</v>
      </c>
      <c r="C29" s="129">
        <v>1766</v>
      </c>
      <c r="D29" s="129">
        <v>1328</v>
      </c>
      <c r="E29" s="129">
        <v>129</v>
      </c>
      <c r="F29" s="129">
        <v>4041</v>
      </c>
      <c r="G29" s="129">
        <v>1470</v>
      </c>
      <c r="H29" s="129">
        <v>299</v>
      </c>
      <c r="I29" s="129">
        <v>3413</v>
      </c>
      <c r="J29" s="129">
        <v>1466</v>
      </c>
      <c r="K29" s="129">
        <v>297</v>
      </c>
    </row>
    <row r="30" spans="1:11" ht="15.95" customHeight="1">
      <c r="A30" s="389">
        <v>1133</v>
      </c>
      <c r="B30" s="129">
        <v>3148</v>
      </c>
      <c r="C30" s="129">
        <v>1666</v>
      </c>
      <c r="D30" s="129">
        <v>1450</v>
      </c>
      <c r="E30" s="129">
        <v>118</v>
      </c>
      <c r="F30" s="129">
        <v>3897</v>
      </c>
      <c r="G30" s="129">
        <v>1331</v>
      </c>
      <c r="H30" s="129">
        <v>335</v>
      </c>
      <c r="I30" s="129">
        <v>3293</v>
      </c>
      <c r="J30" s="129">
        <v>1328</v>
      </c>
      <c r="K30" s="129">
        <v>335</v>
      </c>
    </row>
    <row r="31" spans="1:11" ht="15.95" customHeight="1">
      <c r="A31" s="389">
        <v>1186</v>
      </c>
      <c r="B31" s="129">
        <v>3036</v>
      </c>
      <c r="C31" s="129">
        <v>1532</v>
      </c>
      <c r="D31" s="129">
        <v>1477</v>
      </c>
      <c r="E31" s="129">
        <v>115</v>
      </c>
      <c r="F31" s="129">
        <v>4384</v>
      </c>
      <c r="G31" s="129">
        <v>1140</v>
      </c>
      <c r="H31" s="129">
        <v>258</v>
      </c>
      <c r="I31" s="129">
        <v>3180</v>
      </c>
      <c r="J31" s="129">
        <v>1139</v>
      </c>
      <c r="K31" s="129">
        <v>258</v>
      </c>
    </row>
    <row r="32" spans="1:11" ht="15.95" customHeight="1">
      <c r="A32" s="389">
        <v>897</v>
      </c>
      <c r="B32" s="129">
        <v>1152</v>
      </c>
      <c r="C32" s="129">
        <v>634</v>
      </c>
      <c r="D32" s="129">
        <v>491</v>
      </c>
      <c r="E32" s="129">
        <v>58</v>
      </c>
      <c r="F32" s="129">
        <v>5873</v>
      </c>
      <c r="G32" s="129">
        <v>507</v>
      </c>
      <c r="H32" s="129">
        <v>123</v>
      </c>
      <c r="I32" s="129">
        <v>2138</v>
      </c>
      <c r="J32" s="129">
        <v>506</v>
      </c>
      <c r="K32" s="129">
        <v>123</v>
      </c>
    </row>
    <row r="33" spans="1:11" ht="15.95" customHeight="1">
      <c r="A33" s="389">
        <v>167</v>
      </c>
      <c r="B33" s="12">
        <v>65</v>
      </c>
      <c r="C33" s="12">
        <v>32</v>
      </c>
      <c r="D33" s="12">
        <v>31</v>
      </c>
      <c r="E33" s="12">
        <v>31</v>
      </c>
      <c r="F33" s="12">
        <v>4105</v>
      </c>
      <c r="G33" s="12">
        <v>33</v>
      </c>
      <c r="H33" s="12">
        <v>20</v>
      </c>
      <c r="I33" s="12">
        <v>481</v>
      </c>
      <c r="J33" s="12">
        <v>33</v>
      </c>
      <c r="K33" s="12">
        <v>20</v>
      </c>
    </row>
    <row r="34" spans="1:11" ht="15.95" customHeight="1">
      <c r="A34" s="389" t="s">
        <v>791</v>
      </c>
      <c r="B34" s="12" t="s">
        <v>791</v>
      </c>
      <c r="C34" s="12" t="s">
        <v>791</v>
      </c>
      <c r="D34" s="12" t="s">
        <v>791</v>
      </c>
      <c r="E34" s="12" t="s">
        <v>791</v>
      </c>
      <c r="F34" s="12">
        <v>246</v>
      </c>
      <c r="G34" s="12" t="s">
        <v>791</v>
      </c>
      <c r="H34" s="12" t="s">
        <v>791</v>
      </c>
      <c r="I34" s="12" t="s">
        <v>791</v>
      </c>
      <c r="J34" s="12" t="s">
        <v>791</v>
      </c>
      <c r="K34" s="12" t="s">
        <v>791</v>
      </c>
    </row>
    <row r="35" spans="1:11" ht="11.25" customHeight="1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</row>
    <row r="36" spans="1:11" ht="16.5" customHeight="1">
      <c r="A36" s="583">
        <f t="shared" ref="A36:K36" si="2">SUM(A38:A48)</f>
        <v>7052</v>
      </c>
      <c r="B36" s="583">
        <f t="shared" si="2"/>
        <v>7507</v>
      </c>
      <c r="C36" s="583">
        <f t="shared" si="2"/>
        <v>4696</v>
      </c>
      <c r="D36" s="583">
        <f t="shared" si="2"/>
        <v>2751</v>
      </c>
      <c r="E36" s="583">
        <f t="shared" si="2"/>
        <v>265</v>
      </c>
      <c r="F36" s="583">
        <f t="shared" si="2"/>
        <v>37016</v>
      </c>
      <c r="G36" s="583">
        <f t="shared" si="2"/>
        <v>4933</v>
      </c>
      <c r="H36" s="583">
        <f t="shared" si="2"/>
        <v>806</v>
      </c>
      <c r="I36" s="583">
        <f t="shared" si="2"/>
        <v>13225</v>
      </c>
      <c r="J36" s="583">
        <f t="shared" si="2"/>
        <v>3973</v>
      </c>
      <c r="K36" s="583">
        <f t="shared" si="2"/>
        <v>474</v>
      </c>
    </row>
    <row r="37" spans="1:11" ht="8.25" customHeight="1">
      <c r="A37" s="12"/>
      <c r="B37" s="583"/>
      <c r="C37" s="583"/>
      <c r="D37" s="583"/>
      <c r="E37" s="583"/>
      <c r="F37" s="583"/>
      <c r="G37" s="12"/>
      <c r="H37" s="12"/>
      <c r="I37" s="12"/>
      <c r="J37" s="12"/>
      <c r="K37" s="12"/>
    </row>
    <row r="38" spans="1:11" ht="15.95" customHeight="1">
      <c r="A38" s="12" t="s">
        <v>791</v>
      </c>
      <c r="B38" s="12" t="s">
        <v>791</v>
      </c>
      <c r="C38" s="12" t="s">
        <v>791</v>
      </c>
      <c r="D38" s="12" t="s">
        <v>791</v>
      </c>
      <c r="E38" s="12" t="s">
        <v>791</v>
      </c>
      <c r="F38" s="12">
        <v>4173</v>
      </c>
      <c r="G38" s="12">
        <v>55</v>
      </c>
      <c r="H38" s="12">
        <v>32</v>
      </c>
      <c r="I38" s="12" t="s">
        <v>791</v>
      </c>
      <c r="J38" s="12" t="s">
        <v>791</v>
      </c>
      <c r="K38" s="12" t="s">
        <v>791</v>
      </c>
    </row>
    <row r="39" spans="1:11" ht="15.95" customHeight="1">
      <c r="A39" s="389">
        <v>138</v>
      </c>
      <c r="B39" s="12">
        <v>183</v>
      </c>
      <c r="C39" s="12">
        <v>113</v>
      </c>
      <c r="D39" s="12">
        <v>69</v>
      </c>
      <c r="E39" s="12">
        <v>3</v>
      </c>
      <c r="F39" s="12">
        <v>1892</v>
      </c>
      <c r="G39" s="12">
        <v>872</v>
      </c>
      <c r="H39" s="12">
        <v>233</v>
      </c>
      <c r="I39" s="12">
        <v>259</v>
      </c>
      <c r="J39" s="12">
        <v>99</v>
      </c>
      <c r="K39" s="12">
        <v>14</v>
      </c>
    </row>
    <row r="40" spans="1:11" ht="15.95" customHeight="1">
      <c r="A40" s="389">
        <v>375</v>
      </c>
      <c r="B40" s="12">
        <v>901</v>
      </c>
      <c r="C40" s="12">
        <v>471</v>
      </c>
      <c r="D40" s="12">
        <v>426</v>
      </c>
      <c r="E40" s="12">
        <v>14</v>
      </c>
      <c r="F40" s="12">
        <v>1262</v>
      </c>
      <c r="G40" s="12">
        <v>382</v>
      </c>
      <c r="H40" s="12">
        <v>129</v>
      </c>
      <c r="I40" s="12">
        <v>731</v>
      </c>
      <c r="J40" s="12">
        <v>270</v>
      </c>
      <c r="K40" s="12">
        <v>56</v>
      </c>
    </row>
    <row r="41" spans="1:11" ht="15.95" customHeight="1">
      <c r="A41" s="389">
        <v>364</v>
      </c>
      <c r="B41" s="12">
        <v>807</v>
      </c>
      <c r="C41" s="12">
        <v>440</v>
      </c>
      <c r="D41" s="12">
        <v>360</v>
      </c>
      <c r="E41" s="12">
        <v>24</v>
      </c>
      <c r="F41" s="12">
        <v>1226</v>
      </c>
      <c r="G41" s="12">
        <v>326</v>
      </c>
      <c r="H41" s="12">
        <v>58</v>
      </c>
      <c r="I41" s="12">
        <v>798</v>
      </c>
      <c r="J41" s="12">
        <v>319</v>
      </c>
      <c r="K41" s="12">
        <v>53</v>
      </c>
    </row>
    <row r="42" spans="1:11" ht="15.95" customHeight="1">
      <c r="A42" s="389">
        <v>459</v>
      </c>
      <c r="B42" s="12">
        <v>775</v>
      </c>
      <c r="C42" s="12">
        <v>432</v>
      </c>
      <c r="D42" s="12">
        <v>339</v>
      </c>
      <c r="E42" s="12">
        <v>18</v>
      </c>
      <c r="F42" s="12">
        <v>1476</v>
      </c>
      <c r="G42" s="12">
        <v>314</v>
      </c>
      <c r="H42" s="12">
        <v>46</v>
      </c>
      <c r="I42" s="12">
        <v>894</v>
      </c>
      <c r="J42" s="12">
        <v>314</v>
      </c>
      <c r="K42" s="12">
        <v>45</v>
      </c>
    </row>
    <row r="43" spans="1:11" ht="15.95" customHeight="1">
      <c r="A43" s="389">
        <v>1426</v>
      </c>
      <c r="B43" s="129">
        <v>1735</v>
      </c>
      <c r="C43" s="129">
        <v>1105</v>
      </c>
      <c r="D43" s="129">
        <v>612</v>
      </c>
      <c r="E43" s="129">
        <v>52</v>
      </c>
      <c r="F43" s="129">
        <v>4369</v>
      </c>
      <c r="G43" s="129">
        <v>1009</v>
      </c>
      <c r="H43" s="129">
        <v>106</v>
      </c>
      <c r="I43" s="129">
        <v>2796</v>
      </c>
      <c r="J43" s="129">
        <v>1003</v>
      </c>
      <c r="K43" s="129">
        <v>104</v>
      </c>
    </row>
    <row r="44" spans="1:11" ht="15.95" customHeight="1">
      <c r="A44" s="389">
        <v>1892</v>
      </c>
      <c r="B44" s="129">
        <v>1568</v>
      </c>
      <c r="C44" s="129">
        <v>1088</v>
      </c>
      <c r="D44" s="129">
        <v>473</v>
      </c>
      <c r="E44" s="129">
        <v>56</v>
      </c>
      <c r="F44" s="129">
        <v>4642</v>
      </c>
      <c r="G44" s="129">
        <v>902</v>
      </c>
      <c r="H44" s="129">
        <v>104</v>
      </c>
      <c r="I44" s="129">
        <v>3199</v>
      </c>
      <c r="J44" s="129">
        <v>896</v>
      </c>
      <c r="K44" s="129">
        <v>104</v>
      </c>
    </row>
    <row r="45" spans="1:11" ht="15.95" customHeight="1">
      <c r="A45" s="389">
        <v>1601</v>
      </c>
      <c r="B45" s="129">
        <v>1150</v>
      </c>
      <c r="C45" s="129">
        <v>793</v>
      </c>
      <c r="D45" s="129">
        <v>347</v>
      </c>
      <c r="E45" s="129">
        <v>47</v>
      </c>
      <c r="F45" s="129">
        <v>5532</v>
      </c>
      <c r="G45" s="129">
        <v>759</v>
      </c>
      <c r="H45" s="129">
        <v>60</v>
      </c>
      <c r="I45" s="129">
        <v>2796</v>
      </c>
      <c r="J45" s="129">
        <v>758</v>
      </c>
      <c r="K45" s="129">
        <v>60</v>
      </c>
    </row>
    <row r="46" spans="1:11" ht="15.95" customHeight="1">
      <c r="A46" s="389">
        <v>711</v>
      </c>
      <c r="B46" s="129">
        <v>360</v>
      </c>
      <c r="C46" s="129">
        <v>236</v>
      </c>
      <c r="D46" s="129">
        <v>116</v>
      </c>
      <c r="E46" s="129">
        <v>38</v>
      </c>
      <c r="F46" s="129">
        <v>6340</v>
      </c>
      <c r="G46" s="129">
        <v>299</v>
      </c>
      <c r="H46" s="129">
        <v>35</v>
      </c>
      <c r="I46" s="129">
        <v>1467</v>
      </c>
      <c r="J46" s="129">
        <v>299</v>
      </c>
      <c r="K46" s="129">
        <v>35</v>
      </c>
    </row>
    <row r="47" spans="1:11" ht="15.95" customHeight="1">
      <c r="A47" s="389">
        <v>86</v>
      </c>
      <c r="B47" s="12">
        <v>28</v>
      </c>
      <c r="C47" s="12">
        <v>18</v>
      </c>
      <c r="D47" s="12">
        <v>9</v>
      </c>
      <c r="E47" s="12">
        <v>13</v>
      </c>
      <c r="F47" s="12">
        <v>6044</v>
      </c>
      <c r="G47" s="12">
        <v>15</v>
      </c>
      <c r="H47" s="12">
        <v>3</v>
      </c>
      <c r="I47" s="12">
        <v>285</v>
      </c>
      <c r="J47" s="12">
        <v>15</v>
      </c>
      <c r="K47" s="12">
        <v>3</v>
      </c>
    </row>
    <row r="48" spans="1:11" ht="15.95" customHeight="1">
      <c r="A48" s="389" t="s">
        <v>791</v>
      </c>
      <c r="B48" s="12" t="s">
        <v>791</v>
      </c>
      <c r="C48" s="12" t="s">
        <v>791</v>
      </c>
      <c r="D48" s="12" t="s">
        <v>791</v>
      </c>
      <c r="E48" s="12" t="s">
        <v>791</v>
      </c>
      <c r="F48" s="12">
        <v>60</v>
      </c>
      <c r="G48" s="12" t="s">
        <v>791</v>
      </c>
      <c r="H48" s="12" t="s">
        <v>791</v>
      </c>
      <c r="I48" s="12" t="s">
        <v>791</v>
      </c>
      <c r="J48" s="12" t="s">
        <v>791</v>
      </c>
      <c r="K48" s="12" t="s">
        <v>791</v>
      </c>
    </row>
    <row r="49" spans="1:11" ht="11.25" customHeight="1">
      <c r="A49" s="58"/>
      <c r="B49" s="391"/>
      <c r="C49" s="391"/>
      <c r="D49" s="391"/>
      <c r="E49" s="391"/>
      <c r="F49" s="391"/>
      <c r="G49" s="391"/>
      <c r="H49" s="391"/>
      <c r="I49" s="391"/>
      <c r="J49" s="391"/>
      <c r="K49" s="391"/>
    </row>
    <row r="50" spans="1:11" ht="35.25" customHeight="1">
      <c r="A50" s="778" t="s">
        <v>903</v>
      </c>
      <c r="B50" s="962"/>
      <c r="C50" s="962"/>
      <c r="D50" s="962"/>
      <c r="E50" s="962"/>
      <c r="F50" s="962"/>
      <c r="G50" s="962"/>
      <c r="H50" s="962"/>
      <c r="I50" s="962"/>
      <c r="J50" s="765" t="s">
        <v>497</v>
      </c>
      <c r="K50" s="765"/>
    </row>
  </sheetData>
  <mergeCells count="11">
    <mergeCell ref="A1:K1"/>
    <mergeCell ref="H3:K3"/>
    <mergeCell ref="F4:H4"/>
    <mergeCell ref="I4:K4"/>
    <mergeCell ref="A5:A6"/>
    <mergeCell ref="B5:D5"/>
    <mergeCell ref="E5:E6"/>
    <mergeCell ref="F5:F6"/>
    <mergeCell ref="I5:I6"/>
    <mergeCell ref="A50:I50"/>
    <mergeCell ref="J50:K50"/>
  </mergeCells>
  <phoneticPr fontId="68"/>
  <pageMargins left="0.55118110236220474" right="0.27559055118110237" top="0.98425196850393704" bottom="0.59055118110236227" header="0.51181102362204722" footer="0.43307086614173229"/>
  <pageSetup paperSize="9" firstPageNumber="0" orientation="portrait" r:id="rId1"/>
  <headerFooter alignWithMargins="0">
    <oddFooter>&amp;C&amp;"ＭＳ Ｐ明朝,標準"&amp;10
- 31 -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0"/>
  <sheetViews>
    <sheetView tabSelected="1" zoomScaleNormal="100" workbookViewId="0">
      <selection activeCell="L40" sqref="L40"/>
    </sheetView>
  </sheetViews>
  <sheetFormatPr defaultRowHeight="13.5"/>
  <cols>
    <col min="1" max="2" width="1.625" customWidth="1"/>
    <col min="3" max="3" width="13.625" customWidth="1"/>
    <col min="4" max="4" width="1.625" customWidth="1"/>
    <col min="5" max="6" width="8.375" customWidth="1"/>
    <col min="7" max="7" width="7.625" customWidth="1"/>
    <col min="8" max="8" width="1.625" customWidth="1"/>
    <col min="9" max="9" width="0.875" customWidth="1"/>
    <col min="10" max="10" width="1.625" customWidth="1"/>
    <col min="11" max="11" width="13.625" customWidth="1"/>
    <col min="12" max="12" width="1.625" customWidth="1"/>
    <col min="13" max="14" width="8.375" customWidth="1"/>
    <col min="15" max="15" width="7.625" customWidth="1"/>
  </cols>
  <sheetData>
    <row r="1" spans="1:15" ht="21">
      <c r="A1" s="680" t="s">
        <v>275</v>
      </c>
      <c r="B1" s="680"/>
      <c r="C1" s="680"/>
      <c r="D1" s="680"/>
      <c r="E1" s="680"/>
      <c r="F1" s="680"/>
      <c r="G1" s="680"/>
      <c r="H1" s="680"/>
      <c r="I1" s="680"/>
      <c r="J1" s="680"/>
      <c r="K1" s="680"/>
      <c r="L1" s="680"/>
      <c r="M1" s="680"/>
      <c r="N1" s="680"/>
      <c r="O1" s="680"/>
    </row>
    <row r="2" spans="1:15" ht="17.25">
      <c r="A2" s="973" t="s">
        <v>904</v>
      </c>
      <c r="B2" s="973"/>
      <c r="C2" s="973"/>
      <c r="D2" s="973"/>
      <c r="E2" s="973"/>
      <c r="F2" s="973"/>
      <c r="G2" s="973"/>
      <c r="H2" s="973"/>
      <c r="I2" s="973"/>
      <c r="J2" s="973"/>
      <c r="K2" s="973"/>
      <c r="L2" s="973"/>
      <c r="M2" s="973"/>
      <c r="N2" s="973"/>
      <c r="O2" s="973"/>
    </row>
    <row r="4" spans="1:15" ht="27" customHeight="1">
      <c r="A4" s="974" t="s">
        <v>905</v>
      </c>
      <c r="B4" s="974"/>
      <c r="C4" s="974"/>
      <c r="D4" s="975"/>
      <c r="E4" s="598" t="s">
        <v>907</v>
      </c>
      <c r="F4" s="598" t="s">
        <v>643</v>
      </c>
      <c r="G4" s="598" t="s">
        <v>92</v>
      </c>
      <c r="H4" s="974" t="s">
        <v>905</v>
      </c>
      <c r="I4" s="974"/>
      <c r="J4" s="974"/>
      <c r="K4" s="974"/>
      <c r="L4" s="975"/>
      <c r="M4" s="598" t="s">
        <v>907</v>
      </c>
      <c r="N4" s="598" t="s">
        <v>643</v>
      </c>
      <c r="O4" s="599" t="s">
        <v>92</v>
      </c>
    </row>
    <row r="5" spans="1:15" ht="8.1" customHeight="1">
      <c r="A5" s="600"/>
      <c r="B5" s="600"/>
      <c r="C5" s="600"/>
      <c r="D5" s="601"/>
      <c r="E5" s="602"/>
      <c r="F5" s="603"/>
      <c r="G5" s="604"/>
      <c r="H5" s="605"/>
      <c r="I5" s="605"/>
      <c r="J5" s="605"/>
      <c r="K5" s="605"/>
      <c r="L5" s="601"/>
      <c r="M5" s="603"/>
      <c r="N5" s="603"/>
      <c r="O5" s="603"/>
    </row>
    <row r="6" spans="1:15" ht="24.95" customHeight="1">
      <c r="A6" s="976" t="s">
        <v>686</v>
      </c>
      <c r="B6" s="976"/>
      <c r="C6" s="976"/>
      <c r="D6" s="977"/>
      <c r="E6" s="606">
        <v>43341</v>
      </c>
      <c r="F6" s="607">
        <v>38687</v>
      </c>
      <c r="G6" s="608">
        <v>4654</v>
      </c>
      <c r="K6" s="405" t="s">
        <v>307</v>
      </c>
      <c r="L6" s="406"/>
      <c r="M6" s="609">
        <v>48</v>
      </c>
      <c r="N6" s="610">
        <v>44</v>
      </c>
      <c r="O6" s="610">
        <v>4</v>
      </c>
    </row>
    <row r="7" spans="1:15" ht="24.95" customHeight="1">
      <c r="A7" s="970" t="s">
        <v>908</v>
      </c>
      <c r="B7" s="970"/>
      <c r="C7" s="970"/>
      <c r="D7" s="971"/>
      <c r="E7" s="609">
        <v>18337</v>
      </c>
      <c r="F7" s="610">
        <v>16653</v>
      </c>
      <c r="G7" s="611">
        <v>1684</v>
      </c>
      <c r="K7" s="405" t="s">
        <v>397</v>
      </c>
      <c r="L7" s="406"/>
      <c r="M7" s="609">
        <v>21</v>
      </c>
      <c r="N7" s="610">
        <v>19</v>
      </c>
      <c r="O7" s="610">
        <v>2</v>
      </c>
    </row>
    <row r="8" spans="1:15" ht="24.95" customHeight="1">
      <c r="A8" s="968" t="s">
        <v>899</v>
      </c>
      <c r="B8" s="968"/>
      <c r="C8" s="968"/>
      <c r="D8" s="969"/>
      <c r="E8" s="609">
        <v>3370</v>
      </c>
      <c r="F8" s="610">
        <v>3370</v>
      </c>
      <c r="G8" s="612" t="s">
        <v>791</v>
      </c>
      <c r="K8" s="405" t="s">
        <v>909</v>
      </c>
      <c r="L8" s="406"/>
      <c r="M8" s="609">
        <v>35</v>
      </c>
      <c r="N8" s="610">
        <v>30</v>
      </c>
      <c r="O8" s="610">
        <v>5</v>
      </c>
    </row>
    <row r="9" spans="1:15" ht="24.95" customHeight="1">
      <c r="A9" s="968" t="s">
        <v>910</v>
      </c>
      <c r="B9" s="968"/>
      <c r="C9" s="968"/>
      <c r="D9" s="969"/>
      <c r="E9" s="609">
        <v>14967</v>
      </c>
      <c r="F9" s="610">
        <v>13283</v>
      </c>
      <c r="G9" s="611">
        <v>1684</v>
      </c>
      <c r="K9" s="405" t="s">
        <v>911</v>
      </c>
      <c r="L9" s="406"/>
      <c r="M9" s="609">
        <v>106</v>
      </c>
      <c r="N9" s="610">
        <v>74</v>
      </c>
      <c r="O9" s="610">
        <v>32</v>
      </c>
    </row>
    <row r="10" spans="1:15" ht="24.95" customHeight="1">
      <c r="A10" s="970" t="s">
        <v>331</v>
      </c>
      <c r="B10" s="970"/>
      <c r="C10" s="970"/>
      <c r="D10" s="971"/>
      <c r="E10" s="609">
        <v>24006</v>
      </c>
      <c r="F10" s="610">
        <v>21140</v>
      </c>
      <c r="G10" s="611">
        <v>2866</v>
      </c>
      <c r="K10" s="405" t="s">
        <v>912</v>
      </c>
      <c r="L10" s="613"/>
      <c r="M10" s="609">
        <v>22</v>
      </c>
      <c r="N10" s="610">
        <v>22</v>
      </c>
      <c r="O10" s="435" t="s">
        <v>415</v>
      </c>
    </row>
    <row r="11" spans="1:15" ht="24.95" customHeight="1">
      <c r="A11" s="614"/>
      <c r="B11" s="614"/>
      <c r="C11" s="614"/>
      <c r="D11" s="615"/>
      <c r="E11" s="609"/>
      <c r="F11" s="610"/>
      <c r="G11" s="611"/>
      <c r="K11" s="405" t="s">
        <v>566</v>
      </c>
      <c r="L11" s="605"/>
      <c r="M11" s="609">
        <v>253</v>
      </c>
      <c r="N11" s="610">
        <v>185</v>
      </c>
      <c r="O11" s="610">
        <v>68</v>
      </c>
    </row>
    <row r="12" spans="1:15" ht="24.95" customHeight="1">
      <c r="B12" s="972" t="s">
        <v>913</v>
      </c>
      <c r="C12" s="972"/>
      <c r="D12" s="400"/>
      <c r="E12" s="606">
        <f>SUM(E13,E23:E36,M6:M26)</f>
        <v>13780</v>
      </c>
      <c r="F12" s="607">
        <f>SUM(F13,F23:F36,N6:N26)</f>
        <v>12158</v>
      </c>
      <c r="G12" s="608">
        <f>SUM(G13,G23:G36,O6:O26)</f>
        <v>1622</v>
      </c>
      <c r="K12" s="405" t="s">
        <v>914</v>
      </c>
      <c r="L12" s="605"/>
      <c r="M12" s="609">
        <v>182</v>
      </c>
      <c r="N12" s="610">
        <v>179</v>
      </c>
      <c r="O12" s="610">
        <v>3</v>
      </c>
    </row>
    <row r="13" spans="1:15" ht="24.95" customHeight="1">
      <c r="B13" s="616"/>
      <c r="C13" s="405" t="s">
        <v>286</v>
      </c>
      <c r="D13" s="406"/>
      <c r="E13" s="609">
        <f>SUM(E14:E22)</f>
        <v>386</v>
      </c>
      <c r="F13" s="610">
        <f>SUM(F14:F22)</f>
        <v>314</v>
      </c>
      <c r="G13" s="611">
        <f>SUM(G14:G22)</f>
        <v>72</v>
      </c>
      <c r="K13" s="405" t="s">
        <v>713</v>
      </c>
      <c r="L13" s="605"/>
      <c r="M13" s="609">
        <v>2038</v>
      </c>
      <c r="N13" s="610">
        <v>1987</v>
      </c>
      <c r="O13" s="610">
        <v>51</v>
      </c>
    </row>
    <row r="14" spans="1:15" ht="24.95" customHeight="1">
      <c r="B14" s="616"/>
      <c r="C14" s="405" t="s">
        <v>916</v>
      </c>
      <c r="D14" s="400"/>
      <c r="E14" s="609">
        <v>30</v>
      </c>
      <c r="F14" s="610">
        <v>17</v>
      </c>
      <c r="G14" s="611">
        <v>13</v>
      </c>
      <c r="K14" s="405" t="s">
        <v>735</v>
      </c>
      <c r="L14" s="406"/>
      <c r="M14" s="609">
        <v>56</v>
      </c>
      <c r="N14" s="610">
        <v>49</v>
      </c>
      <c r="O14" s="610">
        <v>7</v>
      </c>
    </row>
    <row r="15" spans="1:15" ht="24.95" customHeight="1">
      <c r="B15" s="616"/>
      <c r="C15" s="405" t="s">
        <v>10</v>
      </c>
      <c r="D15" s="400"/>
      <c r="E15" s="609">
        <v>24</v>
      </c>
      <c r="F15" s="610">
        <v>15</v>
      </c>
      <c r="G15" s="611">
        <v>9</v>
      </c>
      <c r="K15" s="405" t="s">
        <v>589</v>
      </c>
      <c r="L15" s="406"/>
      <c r="M15" s="609">
        <v>9</v>
      </c>
      <c r="N15" s="610">
        <v>5</v>
      </c>
      <c r="O15" s="610">
        <v>4</v>
      </c>
    </row>
    <row r="16" spans="1:15" ht="24.95" customHeight="1">
      <c r="B16" s="616"/>
      <c r="C16" s="405" t="s">
        <v>917</v>
      </c>
      <c r="D16" s="400"/>
      <c r="E16" s="609">
        <v>136</v>
      </c>
      <c r="F16" s="610">
        <v>117</v>
      </c>
      <c r="G16" s="611">
        <v>19</v>
      </c>
      <c r="K16" s="405" t="s">
        <v>879</v>
      </c>
      <c r="L16" s="406"/>
      <c r="M16" s="609">
        <v>69</v>
      </c>
      <c r="N16" s="610">
        <v>66</v>
      </c>
      <c r="O16" s="610">
        <v>3</v>
      </c>
    </row>
    <row r="17" spans="1:23" ht="24.95" customHeight="1">
      <c r="B17" s="616"/>
      <c r="C17" s="405" t="s">
        <v>3</v>
      </c>
      <c r="D17" s="400"/>
      <c r="E17" s="609">
        <v>18</v>
      </c>
      <c r="F17" s="610">
        <v>18</v>
      </c>
      <c r="G17" s="612" t="s">
        <v>415</v>
      </c>
      <c r="K17" s="405" t="s">
        <v>918</v>
      </c>
      <c r="L17" s="406"/>
      <c r="M17" s="609">
        <v>316</v>
      </c>
      <c r="N17" s="610">
        <v>242</v>
      </c>
      <c r="O17" s="610">
        <v>74</v>
      </c>
    </row>
    <row r="18" spans="1:23" ht="24.95" customHeight="1">
      <c r="B18" s="616"/>
      <c r="C18" s="405" t="s">
        <v>824</v>
      </c>
      <c r="D18" s="400"/>
      <c r="E18" s="609">
        <v>34</v>
      </c>
      <c r="F18" s="610">
        <v>30</v>
      </c>
      <c r="G18" s="611">
        <v>4</v>
      </c>
      <c r="K18" s="405" t="s">
        <v>702</v>
      </c>
      <c r="L18" s="406"/>
      <c r="M18" s="609">
        <v>153</v>
      </c>
      <c r="N18" s="610">
        <v>69</v>
      </c>
      <c r="O18" s="435">
        <v>84</v>
      </c>
    </row>
    <row r="19" spans="1:23" ht="24.95" customHeight="1">
      <c r="B19" s="616"/>
      <c r="C19" s="405" t="s">
        <v>104</v>
      </c>
      <c r="D19" s="400"/>
      <c r="E19" s="609">
        <v>18</v>
      </c>
      <c r="F19" s="610">
        <v>9</v>
      </c>
      <c r="G19" s="611">
        <v>9</v>
      </c>
      <c r="K19" s="405" t="s">
        <v>475</v>
      </c>
      <c r="L19" s="406"/>
      <c r="M19" s="609">
        <v>21</v>
      </c>
      <c r="N19" s="610">
        <v>20</v>
      </c>
      <c r="O19" s="435">
        <v>1</v>
      </c>
    </row>
    <row r="20" spans="1:23" ht="24.95" customHeight="1">
      <c r="B20" s="616"/>
      <c r="C20" s="405" t="s">
        <v>273</v>
      </c>
      <c r="D20" s="400"/>
      <c r="E20" s="609">
        <v>83</v>
      </c>
      <c r="F20" s="610">
        <v>73</v>
      </c>
      <c r="G20" s="611">
        <v>10</v>
      </c>
      <c r="K20" s="405" t="s">
        <v>352</v>
      </c>
      <c r="L20" s="406"/>
      <c r="M20" s="609">
        <v>20</v>
      </c>
      <c r="N20" s="610">
        <v>20</v>
      </c>
      <c r="O20" s="435" t="s">
        <v>791</v>
      </c>
    </row>
    <row r="21" spans="1:23" ht="24.95" customHeight="1">
      <c r="B21" s="616"/>
      <c r="C21" s="405" t="s">
        <v>919</v>
      </c>
      <c r="D21" s="400"/>
      <c r="E21" s="609">
        <v>23</v>
      </c>
      <c r="F21" s="610">
        <v>22</v>
      </c>
      <c r="G21" s="611">
        <v>1</v>
      </c>
      <c r="K21" s="405" t="s">
        <v>126</v>
      </c>
      <c r="L21" s="406"/>
      <c r="M21" s="609">
        <v>19</v>
      </c>
      <c r="N21" s="610">
        <v>19</v>
      </c>
      <c r="O21" s="435" t="s">
        <v>791</v>
      </c>
    </row>
    <row r="22" spans="1:23" ht="24.95" customHeight="1">
      <c r="B22" s="616"/>
      <c r="C22" s="405" t="s">
        <v>340</v>
      </c>
      <c r="D22" s="400"/>
      <c r="E22" s="609">
        <v>20</v>
      </c>
      <c r="F22" s="610">
        <v>13</v>
      </c>
      <c r="G22" s="612">
        <v>7</v>
      </c>
      <c r="K22" s="405" t="s">
        <v>195</v>
      </c>
      <c r="L22" s="406"/>
      <c r="M22" s="609">
        <v>33</v>
      </c>
      <c r="N22" s="610">
        <v>22</v>
      </c>
      <c r="O22" s="435">
        <v>11</v>
      </c>
    </row>
    <row r="23" spans="1:23" ht="24.95" customHeight="1">
      <c r="A23" s="605"/>
      <c r="B23" s="605"/>
      <c r="C23" s="405" t="s">
        <v>582</v>
      </c>
      <c r="D23" s="406"/>
      <c r="E23" s="609">
        <v>1135</v>
      </c>
      <c r="F23" s="610">
        <v>880</v>
      </c>
      <c r="G23" s="611">
        <v>255</v>
      </c>
      <c r="K23" s="405" t="s">
        <v>920</v>
      </c>
      <c r="L23" s="406"/>
      <c r="M23" s="609">
        <v>21</v>
      </c>
      <c r="N23" s="610">
        <v>21</v>
      </c>
      <c r="O23" s="435" t="s">
        <v>415</v>
      </c>
    </row>
    <row r="24" spans="1:23" ht="24.95" customHeight="1">
      <c r="A24" s="605"/>
      <c r="B24" s="605"/>
      <c r="C24" s="405" t="s">
        <v>444</v>
      </c>
      <c r="D24" s="406"/>
      <c r="E24" s="609">
        <v>35</v>
      </c>
      <c r="F24" s="610">
        <v>31</v>
      </c>
      <c r="G24" s="611">
        <v>4</v>
      </c>
      <c r="K24" s="405" t="s">
        <v>455</v>
      </c>
      <c r="L24" s="234"/>
      <c r="M24" s="197">
        <v>24</v>
      </c>
      <c r="N24" s="197">
        <v>24</v>
      </c>
      <c r="O24" s="435" t="s">
        <v>791</v>
      </c>
    </row>
    <row r="25" spans="1:23" ht="24.95" customHeight="1">
      <c r="A25" s="605"/>
      <c r="B25" s="605"/>
      <c r="C25" s="405" t="s">
        <v>144</v>
      </c>
      <c r="D25" s="406"/>
      <c r="E25" s="609">
        <v>36</v>
      </c>
      <c r="F25" s="610">
        <v>33</v>
      </c>
      <c r="G25" s="611">
        <v>3</v>
      </c>
      <c r="K25" s="405" t="s">
        <v>921</v>
      </c>
      <c r="L25" s="400"/>
      <c r="M25" s="609">
        <v>37</v>
      </c>
      <c r="N25" s="610">
        <v>37</v>
      </c>
      <c r="O25" s="435" t="s">
        <v>791</v>
      </c>
    </row>
    <row r="26" spans="1:23" ht="24.95" customHeight="1">
      <c r="A26" s="605"/>
      <c r="B26" s="605"/>
      <c r="C26" s="405" t="s">
        <v>28</v>
      </c>
      <c r="D26" s="406"/>
      <c r="E26" s="609">
        <v>175</v>
      </c>
      <c r="F26" s="610">
        <v>158</v>
      </c>
      <c r="G26" s="611">
        <v>17</v>
      </c>
      <c r="K26" s="617" t="s">
        <v>924</v>
      </c>
      <c r="L26" s="406"/>
      <c r="M26" s="609">
        <v>112</v>
      </c>
      <c r="N26" s="610">
        <v>97</v>
      </c>
      <c r="O26" s="610">
        <v>15</v>
      </c>
      <c r="Q26" s="617"/>
    </row>
    <row r="27" spans="1:23" ht="24.95" customHeight="1">
      <c r="A27" s="605"/>
      <c r="B27" s="605"/>
      <c r="C27" s="405" t="s">
        <v>113</v>
      </c>
      <c r="D27" s="406"/>
      <c r="E27" s="609">
        <v>2139</v>
      </c>
      <c r="F27" s="610">
        <v>1776</v>
      </c>
      <c r="G27" s="611">
        <v>363</v>
      </c>
      <c r="I27" s="618"/>
      <c r="J27" s="972"/>
      <c r="K27" s="972"/>
      <c r="L27" s="400"/>
      <c r="M27" s="606"/>
      <c r="N27" s="607"/>
      <c r="O27" s="607"/>
      <c r="Q27" s="618"/>
      <c r="R27" s="618"/>
      <c r="S27" s="618"/>
      <c r="T27" s="399"/>
      <c r="U27" s="619"/>
      <c r="V27" s="619"/>
      <c r="W27" s="619"/>
    </row>
    <row r="28" spans="1:23" ht="24.95" customHeight="1">
      <c r="A28" s="605"/>
      <c r="B28" s="605"/>
      <c r="C28" s="405" t="s">
        <v>280</v>
      </c>
      <c r="D28" s="406"/>
      <c r="E28" s="609">
        <v>100</v>
      </c>
      <c r="F28" s="610">
        <v>81</v>
      </c>
      <c r="G28" s="611">
        <v>19</v>
      </c>
      <c r="J28" s="972" t="s">
        <v>925</v>
      </c>
      <c r="K28" s="972"/>
      <c r="L28" s="400"/>
      <c r="M28" s="606">
        <v>9981</v>
      </c>
      <c r="N28" s="607">
        <v>8754</v>
      </c>
      <c r="O28" s="607">
        <v>1227</v>
      </c>
      <c r="R28" s="405"/>
      <c r="S28" s="405"/>
      <c r="T28" s="405"/>
      <c r="U28" s="610"/>
      <c r="V28" s="610"/>
      <c r="W28" s="610"/>
    </row>
    <row r="29" spans="1:23" ht="24.95" customHeight="1">
      <c r="A29" s="605"/>
      <c r="B29" s="605"/>
      <c r="C29" s="405" t="s">
        <v>926</v>
      </c>
      <c r="D29" s="406"/>
      <c r="E29" s="609">
        <v>2095</v>
      </c>
      <c r="F29" s="610">
        <v>1881</v>
      </c>
      <c r="G29" s="611">
        <v>214</v>
      </c>
      <c r="J29" s="965" t="s">
        <v>927</v>
      </c>
      <c r="K29" s="965"/>
      <c r="L29" s="406"/>
      <c r="M29" s="609">
        <v>42</v>
      </c>
      <c r="N29" s="610">
        <v>40</v>
      </c>
      <c r="O29" s="610">
        <v>2</v>
      </c>
      <c r="R29" s="405"/>
      <c r="S29" s="405"/>
      <c r="T29" s="405"/>
      <c r="U29" s="610"/>
      <c r="V29" s="610"/>
      <c r="W29" s="610"/>
    </row>
    <row r="30" spans="1:23" ht="24.95" customHeight="1">
      <c r="A30" s="605"/>
      <c r="B30" s="605"/>
      <c r="C30" s="405" t="s">
        <v>862</v>
      </c>
      <c r="D30" s="406"/>
      <c r="E30" s="609">
        <v>9</v>
      </c>
      <c r="F30" s="610">
        <v>6</v>
      </c>
      <c r="G30" s="611">
        <v>3</v>
      </c>
      <c r="J30" s="965" t="s">
        <v>901</v>
      </c>
      <c r="K30" s="965"/>
      <c r="L30" s="613"/>
      <c r="M30" s="609">
        <v>21</v>
      </c>
      <c r="N30" s="610">
        <v>21</v>
      </c>
      <c r="O30" s="435" t="s">
        <v>415</v>
      </c>
      <c r="R30" s="405"/>
      <c r="S30" s="405"/>
      <c r="T30" s="405"/>
      <c r="U30" s="610"/>
      <c r="V30" s="610"/>
      <c r="W30" s="610"/>
    </row>
    <row r="31" spans="1:23" ht="24.95" customHeight="1">
      <c r="A31" s="605"/>
      <c r="B31" s="605"/>
      <c r="C31" s="405" t="s">
        <v>928</v>
      </c>
      <c r="D31" s="406"/>
      <c r="E31" s="609">
        <v>18</v>
      </c>
      <c r="F31" s="610">
        <v>15</v>
      </c>
      <c r="G31" s="612">
        <v>3</v>
      </c>
      <c r="J31" s="965" t="s">
        <v>640</v>
      </c>
      <c r="K31" s="965"/>
      <c r="L31" s="406"/>
      <c r="M31" s="609">
        <v>28</v>
      </c>
      <c r="N31" s="610">
        <v>27</v>
      </c>
      <c r="O31" s="610">
        <v>1</v>
      </c>
      <c r="R31" s="405"/>
      <c r="S31" s="405"/>
      <c r="T31" s="405"/>
      <c r="U31" s="610"/>
      <c r="V31" s="610"/>
      <c r="W31" s="610"/>
    </row>
    <row r="32" spans="1:23" ht="24.95" customHeight="1">
      <c r="A32" s="605"/>
      <c r="B32" s="605"/>
      <c r="C32" s="405" t="s">
        <v>929</v>
      </c>
      <c r="D32" s="406"/>
      <c r="E32" s="609">
        <v>32</v>
      </c>
      <c r="F32" s="610">
        <v>26</v>
      </c>
      <c r="G32" s="611">
        <v>6</v>
      </c>
      <c r="H32" s="9"/>
      <c r="I32" s="9"/>
      <c r="J32" s="965" t="s">
        <v>733</v>
      </c>
      <c r="K32" s="965"/>
      <c r="L32" s="406"/>
      <c r="M32" s="609">
        <v>76</v>
      </c>
      <c r="N32" s="610">
        <v>53</v>
      </c>
      <c r="O32" s="610">
        <v>23</v>
      </c>
      <c r="Q32" s="9"/>
      <c r="R32" s="9"/>
      <c r="S32" s="405"/>
      <c r="T32" s="605"/>
      <c r="U32" s="610"/>
      <c r="V32" s="610"/>
      <c r="W32" s="610"/>
    </row>
    <row r="33" spans="1:23" ht="24.95" customHeight="1">
      <c r="A33" s="605"/>
      <c r="B33" s="605"/>
      <c r="C33" s="405" t="s">
        <v>930</v>
      </c>
      <c r="D33" s="406"/>
      <c r="E33" s="609">
        <v>13</v>
      </c>
      <c r="F33" s="610">
        <v>7</v>
      </c>
      <c r="G33" s="611">
        <v>6</v>
      </c>
      <c r="H33" s="9"/>
      <c r="I33" s="9"/>
      <c r="J33" s="965" t="s">
        <v>931</v>
      </c>
      <c r="K33" s="965"/>
      <c r="L33" s="406"/>
      <c r="M33" s="609">
        <f>SUM(M34,[1]P33!E27:E36,[1]P33!L6:L24)</f>
        <v>9438</v>
      </c>
      <c r="N33" s="610">
        <f>SUM(N34,[1]P33!F27:F36,[1]P33!M6:M24)</f>
        <v>8296</v>
      </c>
      <c r="O33" s="610">
        <f>SUM(O34,[1]P33!G27:G36,[1]P33!N6:N24)</f>
        <v>1142</v>
      </c>
      <c r="Q33" s="9"/>
      <c r="R33" s="9"/>
      <c r="S33" s="405"/>
      <c r="T33" s="405"/>
      <c r="U33" s="610"/>
      <c r="V33" s="610"/>
      <c r="W33" s="610"/>
    </row>
    <row r="34" spans="1:23" ht="24.95" customHeight="1">
      <c r="A34" s="605"/>
      <c r="B34" s="605"/>
      <c r="C34" s="405" t="s">
        <v>906</v>
      </c>
      <c r="D34" s="406"/>
      <c r="E34" s="609">
        <v>22</v>
      </c>
      <c r="F34" s="610">
        <v>15</v>
      </c>
      <c r="G34" s="612">
        <v>7</v>
      </c>
      <c r="H34" s="9"/>
      <c r="I34" s="9"/>
      <c r="J34" s="405"/>
      <c r="K34" s="405" t="s">
        <v>932</v>
      </c>
      <c r="L34" s="406"/>
      <c r="M34" s="609">
        <f>SUM(M35:M36,[1]P33!E6:E26)</f>
        <v>5070</v>
      </c>
      <c r="N34" s="610">
        <f>SUM(N35:N36,[1]P33!F6:F26)</f>
        <v>4342</v>
      </c>
      <c r="O34" s="610">
        <f>SUM(O35:O36,[1]P33!G6:G26)</f>
        <v>728</v>
      </c>
      <c r="Q34" s="9"/>
      <c r="R34" s="9"/>
      <c r="S34" s="405"/>
      <c r="T34" s="405"/>
      <c r="U34" s="610"/>
      <c r="V34" s="610"/>
      <c r="W34" s="610"/>
    </row>
    <row r="35" spans="1:23" ht="24.95" customHeight="1">
      <c r="A35" s="605"/>
      <c r="B35" s="605"/>
      <c r="C35" s="405" t="s">
        <v>173</v>
      </c>
      <c r="D35" s="406"/>
      <c r="E35" s="609">
        <v>22</v>
      </c>
      <c r="F35" s="610">
        <v>21</v>
      </c>
      <c r="G35" s="612">
        <v>1</v>
      </c>
      <c r="H35" s="9"/>
      <c r="I35" s="9"/>
      <c r="J35" s="405"/>
      <c r="K35" s="405" t="s">
        <v>933</v>
      </c>
      <c r="L35" s="406"/>
      <c r="M35" s="609">
        <v>625</v>
      </c>
      <c r="N35" s="610">
        <v>551</v>
      </c>
      <c r="O35" s="610">
        <v>74</v>
      </c>
      <c r="Q35" s="620"/>
      <c r="R35" s="620"/>
      <c r="S35" s="620"/>
      <c r="T35" s="405"/>
      <c r="U35" s="610"/>
      <c r="V35" s="610"/>
      <c r="W35" s="610"/>
    </row>
    <row r="36" spans="1:23" ht="24.95" customHeight="1">
      <c r="A36" s="621"/>
      <c r="B36" s="621"/>
      <c r="C36" s="622" t="s">
        <v>789</v>
      </c>
      <c r="D36" s="623"/>
      <c r="E36" s="624">
        <v>3968</v>
      </c>
      <c r="F36" s="625">
        <v>3683</v>
      </c>
      <c r="G36" s="626">
        <v>285</v>
      </c>
      <c r="H36" s="478"/>
      <c r="I36" s="478"/>
      <c r="J36" s="478"/>
      <c r="K36" s="405" t="s">
        <v>890</v>
      </c>
      <c r="L36" s="406"/>
      <c r="M36" s="609">
        <v>254</v>
      </c>
      <c r="N36" s="610">
        <v>252</v>
      </c>
      <c r="O36" s="610">
        <v>2</v>
      </c>
      <c r="Q36" s="9"/>
      <c r="R36" s="9"/>
      <c r="S36" s="405"/>
      <c r="T36" s="405"/>
      <c r="U36" s="610"/>
      <c r="V36" s="610"/>
      <c r="W36" s="610"/>
    </row>
    <row r="37" spans="1:23" ht="30" customHeight="1">
      <c r="A37" s="966" t="s">
        <v>158</v>
      </c>
      <c r="B37" s="967"/>
      <c r="C37" s="967"/>
      <c r="D37" s="967"/>
      <c r="E37" s="967"/>
      <c r="F37" s="967"/>
      <c r="G37" s="967"/>
      <c r="H37" s="967"/>
      <c r="I37" s="967"/>
      <c r="J37" s="967"/>
      <c r="K37" s="967"/>
      <c r="L37" s="967"/>
      <c r="M37" s="967"/>
      <c r="N37" s="967"/>
      <c r="O37" s="967"/>
    </row>
    <row r="38" spans="1:23" ht="20.100000000000001" customHeight="1">
      <c r="A38" s="605"/>
      <c r="B38" s="605"/>
      <c r="C38" s="605"/>
      <c r="D38" s="605"/>
      <c r="E38" s="610"/>
      <c r="F38" s="610"/>
      <c r="G38" s="610"/>
      <c r="H38" s="504"/>
      <c r="I38" s="504"/>
      <c r="J38" s="504"/>
      <c r="K38" s="504"/>
      <c r="L38" s="504"/>
      <c r="M38" s="61"/>
      <c r="N38" s="61"/>
      <c r="O38" s="61"/>
    </row>
    <row r="39" spans="1:23" ht="20.100000000000001" customHeight="1">
      <c r="A39" s="605"/>
      <c r="B39" s="605"/>
      <c r="C39" s="605"/>
      <c r="D39" s="605"/>
      <c r="E39" s="610"/>
      <c r="F39" s="610"/>
      <c r="G39" s="610"/>
      <c r="H39" s="504"/>
      <c r="I39" s="504"/>
      <c r="J39" s="504"/>
      <c r="K39" s="504"/>
      <c r="L39" s="504"/>
      <c r="M39" s="61"/>
      <c r="N39" s="61"/>
      <c r="O39" s="61"/>
    </row>
    <row r="40" spans="1:23">
      <c r="A40" s="416"/>
      <c r="B40" s="416"/>
      <c r="C40" s="416"/>
      <c r="D40" s="416"/>
      <c r="E40" s="627"/>
      <c r="F40" s="627"/>
      <c r="G40" s="627"/>
    </row>
  </sheetData>
  <mergeCells count="18">
    <mergeCell ref="A1:O1"/>
    <mergeCell ref="A2:O2"/>
    <mergeCell ref="A4:D4"/>
    <mergeCell ref="H4:L4"/>
    <mergeCell ref="A6:D6"/>
    <mergeCell ref="A7:D7"/>
    <mergeCell ref="A8:D8"/>
    <mergeCell ref="A9:D9"/>
    <mergeCell ref="A10:D10"/>
    <mergeCell ref="B12:C12"/>
    <mergeCell ref="J27:K27"/>
    <mergeCell ref="J28:K28"/>
    <mergeCell ref="J29:K29"/>
    <mergeCell ref="J30:K30"/>
    <mergeCell ref="J31:K31"/>
    <mergeCell ref="J32:K32"/>
    <mergeCell ref="J33:K33"/>
    <mergeCell ref="A37:O37"/>
  </mergeCells>
  <phoneticPr fontId="68"/>
  <pageMargins left="0.99" right="0.78700000000000003" top="0.98399999999999999" bottom="0.98399999999999999" header="0.51200000000000001" footer="0.51200000000000001"/>
  <pageSetup paperSize="9" scale="86" firstPageNumber="0" orientation="portrait" r:id="rId1"/>
  <headerFooter alignWithMargins="0">
    <oddFooter>&amp;C&amp;"ＭＳ Ｐ明朝,標準"- 32 -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tabSelected="1" zoomScaleNormal="100" workbookViewId="0">
      <selection activeCell="L40" sqref="L40"/>
    </sheetView>
  </sheetViews>
  <sheetFormatPr defaultRowHeight="13.5"/>
  <cols>
    <col min="1" max="2" width="1.625" customWidth="1"/>
    <col min="3" max="3" width="13.625" customWidth="1"/>
    <col min="4" max="4" width="1.625" customWidth="1"/>
    <col min="5" max="7" width="7.625" customWidth="1"/>
    <col min="8" max="9" width="1.625" customWidth="1"/>
    <col min="10" max="10" width="13.625" customWidth="1"/>
    <col min="11" max="11" width="1.625" customWidth="1"/>
    <col min="12" max="14" width="7.625" customWidth="1"/>
  </cols>
  <sheetData>
    <row r="1" spans="1:18" ht="21">
      <c r="A1" s="932" t="s">
        <v>402</v>
      </c>
      <c r="B1" s="932"/>
      <c r="C1" s="932"/>
      <c r="D1" s="932"/>
      <c r="E1" s="932"/>
      <c r="F1" s="932"/>
      <c r="G1" s="932"/>
      <c r="H1" s="932"/>
      <c r="I1" s="932"/>
      <c r="J1" s="932"/>
      <c r="K1" s="932"/>
      <c r="L1" s="932"/>
      <c r="M1" s="932"/>
      <c r="N1" s="932"/>
    </row>
    <row r="2" spans="1:18" ht="17.25">
      <c r="A2" s="980" t="s">
        <v>934</v>
      </c>
      <c r="B2" s="980"/>
      <c r="C2" s="980"/>
      <c r="D2" s="980"/>
      <c r="E2" s="980"/>
      <c r="F2" s="980"/>
      <c r="G2" s="980"/>
      <c r="H2" s="980"/>
      <c r="I2" s="980"/>
      <c r="J2" s="980"/>
      <c r="K2" s="980"/>
      <c r="L2" s="980"/>
      <c r="M2" s="980"/>
      <c r="N2" s="980"/>
    </row>
    <row r="3" spans="1:18" ht="15" customHeight="1">
      <c r="J3" s="933" t="s">
        <v>504</v>
      </c>
      <c r="K3" s="933"/>
      <c r="L3" s="933"/>
      <c r="M3" s="933"/>
      <c r="N3" s="933"/>
    </row>
    <row r="4" spans="1:18" ht="27" customHeight="1">
      <c r="A4" s="981" t="s">
        <v>905</v>
      </c>
      <c r="B4" s="981"/>
      <c r="C4" s="981"/>
      <c r="D4" s="974"/>
      <c r="E4" s="598" t="s">
        <v>907</v>
      </c>
      <c r="F4" s="598" t="s">
        <v>643</v>
      </c>
      <c r="G4" s="598" t="s">
        <v>92</v>
      </c>
      <c r="H4" s="974" t="s">
        <v>905</v>
      </c>
      <c r="I4" s="974"/>
      <c r="J4" s="974"/>
      <c r="K4" s="975"/>
      <c r="L4" s="598" t="s">
        <v>907</v>
      </c>
      <c r="M4" s="598" t="s">
        <v>643</v>
      </c>
      <c r="N4" s="599" t="s">
        <v>92</v>
      </c>
    </row>
    <row r="5" spans="1:18" ht="8.1" customHeight="1">
      <c r="A5" s="600"/>
      <c r="B5" s="600"/>
      <c r="C5" s="628"/>
      <c r="D5" s="629"/>
      <c r="E5" s="602"/>
      <c r="F5" s="603"/>
      <c r="G5" s="604"/>
      <c r="H5" s="605"/>
      <c r="I5" s="605"/>
      <c r="J5" s="605"/>
      <c r="K5" s="601"/>
      <c r="L5" s="603"/>
      <c r="M5" s="603"/>
      <c r="N5" s="603"/>
    </row>
    <row r="6" spans="1:18" ht="24.95" customHeight="1">
      <c r="C6" s="405" t="s">
        <v>935</v>
      </c>
      <c r="D6" s="406"/>
      <c r="E6" s="609">
        <v>421</v>
      </c>
      <c r="F6" s="610">
        <v>407</v>
      </c>
      <c r="G6" s="611">
        <v>14</v>
      </c>
      <c r="H6" s="605"/>
      <c r="I6" s="605"/>
      <c r="J6" s="405" t="s">
        <v>936</v>
      </c>
      <c r="K6" s="605"/>
      <c r="L6" s="609">
        <v>190</v>
      </c>
      <c r="M6" s="610">
        <v>147</v>
      </c>
      <c r="N6" s="610">
        <v>43</v>
      </c>
    </row>
    <row r="7" spans="1:18" ht="24.95" customHeight="1">
      <c r="C7" s="405" t="s">
        <v>62</v>
      </c>
      <c r="D7" s="406"/>
      <c r="E7" s="609">
        <v>673</v>
      </c>
      <c r="F7" s="610">
        <v>546</v>
      </c>
      <c r="G7" s="611">
        <v>127</v>
      </c>
      <c r="H7" s="605"/>
      <c r="I7" s="605"/>
      <c r="J7" s="405" t="s">
        <v>937</v>
      </c>
      <c r="K7" s="605"/>
      <c r="L7" s="609">
        <v>85</v>
      </c>
      <c r="M7" s="610">
        <v>62</v>
      </c>
      <c r="N7" s="610">
        <v>23</v>
      </c>
    </row>
    <row r="8" spans="1:18" ht="24.95" customHeight="1">
      <c r="C8" s="405" t="s">
        <v>938</v>
      </c>
      <c r="D8" s="630"/>
      <c r="E8" s="609">
        <v>275</v>
      </c>
      <c r="F8" s="610">
        <v>198</v>
      </c>
      <c r="G8" s="611">
        <v>77</v>
      </c>
      <c r="H8" s="605"/>
      <c r="I8" s="605"/>
      <c r="J8" s="405" t="s">
        <v>939</v>
      </c>
      <c r="K8" s="605"/>
      <c r="L8" s="609">
        <v>153</v>
      </c>
      <c r="M8" s="610">
        <v>143</v>
      </c>
      <c r="N8" s="610">
        <v>10</v>
      </c>
    </row>
    <row r="9" spans="1:18" ht="24.95" customHeight="1">
      <c r="C9" s="405" t="s">
        <v>665</v>
      </c>
      <c r="D9" s="630"/>
      <c r="E9" s="609">
        <v>115</v>
      </c>
      <c r="F9" s="610">
        <v>108</v>
      </c>
      <c r="G9" s="611">
        <v>7</v>
      </c>
      <c r="H9" s="605"/>
      <c r="I9" s="605"/>
      <c r="J9" s="405" t="s">
        <v>940</v>
      </c>
      <c r="K9" s="406"/>
      <c r="L9" s="610">
        <v>84</v>
      </c>
      <c r="M9" s="610">
        <v>61</v>
      </c>
      <c r="N9" s="610">
        <v>23</v>
      </c>
    </row>
    <row r="10" spans="1:18" ht="24.95" customHeight="1">
      <c r="C10" s="405" t="s">
        <v>293</v>
      </c>
      <c r="D10" s="630"/>
      <c r="E10" s="609">
        <v>31</v>
      </c>
      <c r="F10" s="610">
        <v>31</v>
      </c>
      <c r="G10" s="612" t="s">
        <v>415</v>
      </c>
      <c r="H10" s="605"/>
      <c r="I10" s="605"/>
      <c r="J10" s="405" t="s">
        <v>941</v>
      </c>
      <c r="K10" s="406"/>
      <c r="L10" s="610">
        <v>31</v>
      </c>
      <c r="M10" s="610">
        <v>20</v>
      </c>
      <c r="N10" s="610">
        <v>11</v>
      </c>
    </row>
    <row r="11" spans="1:18" ht="24.95" customHeight="1">
      <c r="C11" s="405" t="s">
        <v>942</v>
      </c>
      <c r="D11" s="630"/>
      <c r="E11" s="221">
        <v>119</v>
      </c>
      <c r="F11" s="221">
        <v>112</v>
      </c>
      <c r="G11" s="224">
        <v>7</v>
      </c>
      <c r="H11" s="605"/>
      <c r="I11" s="605"/>
      <c r="J11" s="405" t="s">
        <v>915</v>
      </c>
      <c r="K11" s="406"/>
      <c r="L11" s="610">
        <v>132</v>
      </c>
      <c r="M11" s="610">
        <v>132</v>
      </c>
      <c r="N11" s="435" t="s">
        <v>415</v>
      </c>
    </row>
    <row r="12" spans="1:18" ht="24.95" customHeight="1">
      <c r="C12" s="405" t="s">
        <v>943</v>
      </c>
      <c r="D12" s="630"/>
      <c r="E12" s="631">
        <v>176</v>
      </c>
      <c r="F12" s="435">
        <v>169</v>
      </c>
      <c r="G12" s="612">
        <v>7</v>
      </c>
      <c r="H12" s="605"/>
      <c r="I12" s="605"/>
      <c r="J12" s="405" t="s">
        <v>944</v>
      </c>
      <c r="K12" s="406"/>
      <c r="L12" s="610">
        <v>59</v>
      </c>
      <c r="M12" s="610">
        <v>55</v>
      </c>
      <c r="N12" s="435">
        <v>4</v>
      </c>
      <c r="P12" s="632"/>
      <c r="Q12" s="632"/>
      <c r="R12" s="632"/>
    </row>
    <row r="13" spans="1:18" ht="24.95" customHeight="1">
      <c r="C13" s="405" t="s">
        <v>945</v>
      </c>
      <c r="D13" s="630"/>
      <c r="E13" s="631">
        <v>42</v>
      </c>
      <c r="F13" s="435">
        <v>32</v>
      </c>
      <c r="G13" s="612">
        <v>10</v>
      </c>
      <c r="H13" s="605"/>
      <c r="I13" s="605"/>
      <c r="J13" s="405" t="s">
        <v>11</v>
      </c>
      <c r="K13" s="406"/>
      <c r="L13" s="610">
        <v>96</v>
      </c>
      <c r="M13" s="610">
        <v>87</v>
      </c>
      <c r="N13" s="435">
        <v>9</v>
      </c>
    </row>
    <row r="14" spans="1:18" ht="24.95" customHeight="1">
      <c r="C14" s="405" t="s">
        <v>512</v>
      </c>
      <c r="D14" s="630"/>
      <c r="E14" s="631">
        <v>46</v>
      </c>
      <c r="F14" s="435">
        <v>40</v>
      </c>
      <c r="G14" s="612">
        <v>6</v>
      </c>
      <c r="H14" s="233"/>
      <c r="I14" s="233"/>
      <c r="J14" s="405" t="s">
        <v>946</v>
      </c>
      <c r="K14" s="406"/>
      <c r="L14" s="610">
        <v>91</v>
      </c>
      <c r="M14" s="610">
        <v>91</v>
      </c>
      <c r="N14" s="435" t="s">
        <v>415</v>
      </c>
    </row>
    <row r="15" spans="1:18" ht="24.95" customHeight="1">
      <c r="C15" s="405" t="s">
        <v>548</v>
      </c>
      <c r="D15" s="630"/>
      <c r="E15" s="631">
        <v>129</v>
      </c>
      <c r="F15" s="435">
        <v>70</v>
      </c>
      <c r="G15" s="612">
        <v>59</v>
      </c>
      <c r="H15" s="633"/>
      <c r="I15" s="633"/>
      <c r="J15" s="405" t="s">
        <v>947</v>
      </c>
      <c r="K15" s="406"/>
      <c r="L15" s="610">
        <v>85</v>
      </c>
      <c r="M15" s="610">
        <v>81</v>
      </c>
      <c r="N15" s="610">
        <v>4</v>
      </c>
    </row>
    <row r="16" spans="1:18" ht="24.95" customHeight="1">
      <c r="C16" s="405" t="s">
        <v>948</v>
      </c>
      <c r="D16" s="630"/>
      <c r="E16" s="631">
        <v>402</v>
      </c>
      <c r="F16" s="435">
        <v>346</v>
      </c>
      <c r="G16" s="612">
        <v>56</v>
      </c>
      <c r="H16" s="605"/>
      <c r="I16" s="605"/>
      <c r="J16" s="405" t="s">
        <v>949</v>
      </c>
      <c r="K16" s="406"/>
      <c r="L16" s="610">
        <v>33</v>
      </c>
      <c r="M16" s="610">
        <v>26</v>
      </c>
      <c r="N16" s="610">
        <v>7</v>
      </c>
    </row>
    <row r="17" spans="1:19" ht="24.95" customHeight="1">
      <c r="C17" s="405" t="s">
        <v>950</v>
      </c>
      <c r="D17" s="630"/>
      <c r="E17" s="631">
        <v>118</v>
      </c>
      <c r="F17" s="435">
        <v>103</v>
      </c>
      <c r="G17" s="612">
        <v>15</v>
      </c>
      <c r="H17" s="605"/>
      <c r="I17" s="605"/>
      <c r="J17" s="405" t="s">
        <v>892</v>
      </c>
      <c r="K17" s="406"/>
      <c r="L17" s="610">
        <v>9</v>
      </c>
      <c r="M17" s="610">
        <v>7</v>
      </c>
      <c r="N17" s="435">
        <v>2</v>
      </c>
    </row>
    <row r="18" spans="1:19" ht="24.95" customHeight="1">
      <c r="C18" s="405" t="s">
        <v>645</v>
      </c>
      <c r="D18" s="630"/>
      <c r="E18" s="631">
        <v>88</v>
      </c>
      <c r="F18" s="435">
        <v>65</v>
      </c>
      <c r="G18" s="612">
        <v>23</v>
      </c>
      <c r="H18" s="605"/>
      <c r="I18" s="605"/>
      <c r="J18" s="405" t="s">
        <v>371</v>
      </c>
      <c r="K18" s="406"/>
      <c r="L18" s="610">
        <v>213</v>
      </c>
      <c r="M18" s="610">
        <v>213</v>
      </c>
      <c r="N18" s="435" t="s">
        <v>791</v>
      </c>
    </row>
    <row r="19" spans="1:19" ht="24.95" customHeight="1">
      <c r="C19" s="405" t="s">
        <v>236</v>
      </c>
      <c r="D19" s="630"/>
      <c r="E19" s="631">
        <v>752</v>
      </c>
      <c r="F19" s="435">
        <v>595</v>
      </c>
      <c r="G19" s="612">
        <v>157</v>
      </c>
      <c r="H19" s="405"/>
      <c r="I19" s="405"/>
      <c r="J19" s="405" t="s">
        <v>299</v>
      </c>
      <c r="K19" s="406"/>
      <c r="L19" s="610">
        <v>61</v>
      </c>
      <c r="M19" s="610">
        <v>54</v>
      </c>
      <c r="N19" s="610">
        <v>7</v>
      </c>
      <c r="O19" s="627"/>
      <c r="Q19" s="405"/>
      <c r="R19" s="405"/>
      <c r="S19" s="405"/>
    </row>
    <row r="20" spans="1:19" ht="24.95" customHeight="1">
      <c r="C20" s="405" t="s">
        <v>951</v>
      </c>
      <c r="D20" s="630"/>
      <c r="E20" s="631">
        <v>85</v>
      </c>
      <c r="F20" s="435">
        <v>77</v>
      </c>
      <c r="G20" s="612">
        <v>8</v>
      </c>
      <c r="H20" s="634"/>
      <c r="I20" s="405"/>
      <c r="J20" s="405" t="s">
        <v>952</v>
      </c>
      <c r="K20" s="406"/>
      <c r="L20" s="610">
        <v>185</v>
      </c>
      <c r="M20" s="610">
        <v>172</v>
      </c>
      <c r="N20" s="610">
        <v>13</v>
      </c>
      <c r="O20" s="627"/>
      <c r="Q20" s="634"/>
      <c r="R20" s="405"/>
      <c r="S20" s="405"/>
    </row>
    <row r="21" spans="1:19" ht="24.95" customHeight="1">
      <c r="C21" s="405" t="s">
        <v>58</v>
      </c>
      <c r="D21" s="630"/>
      <c r="E21" s="631">
        <v>23</v>
      </c>
      <c r="F21" s="435">
        <v>20</v>
      </c>
      <c r="G21" s="612">
        <v>3</v>
      </c>
      <c r="H21" s="634"/>
      <c r="I21" s="405"/>
      <c r="J21" s="405" t="s">
        <v>953</v>
      </c>
      <c r="K21" s="406"/>
      <c r="L21" s="610">
        <v>403</v>
      </c>
      <c r="M21" s="610">
        <v>403</v>
      </c>
      <c r="N21" s="435" t="s">
        <v>791</v>
      </c>
      <c r="O21" s="627"/>
      <c r="Q21" s="634"/>
      <c r="R21" s="405"/>
      <c r="S21" s="405"/>
    </row>
    <row r="22" spans="1:19" ht="24.95" customHeight="1">
      <c r="C22" s="405" t="s">
        <v>954</v>
      </c>
      <c r="D22" s="630"/>
      <c r="E22" s="631">
        <v>153</v>
      </c>
      <c r="F22" s="435">
        <v>122</v>
      </c>
      <c r="G22" s="612">
        <v>31</v>
      </c>
      <c r="H22" s="634"/>
      <c r="I22" s="634"/>
      <c r="J22" s="405" t="s">
        <v>955</v>
      </c>
      <c r="K22" s="406"/>
      <c r="L22" s="609">
        <v>29</v>
      </c>
      <c r="M22" s="610">
        <v>29</v>
      </c>
      <c r="N22" s="435" t="s">
        <v>791</v>
      </c>
      <c r="O22" s="627"/>
      <c r="Q22" s="634"/>
      <c r="R22" s="405"/>
      <c r="S22" s="405"/>
    </row>
    <row r="23" spans="1:19" ht="24.95" customHeight="1">
      <c r="C23" s="405" t="s">
        <v>192</v>
      </c>
      <c r="D23" s="630"/>
      <c r="E23" s="631">
        <v>482</v>
      </c>
      <c r="F23" s="435">
        <v>453</v>
      </c>
      <c r="G23" s="612">
        <v>29</v>
      </c>
      <c r="H23" s="634"/>
      <c r="I23" s="634"/>
      <c r="J23" s="405" t="s">
        <v>777</v>
      </c>
      <c r="K23" s="613"/>
      <c r="L23" s="609">
        <v>20</v>
      </c>
      <c r="M23" s="610">
        <v>20</v>
      </c>
      <c r="N23" s="435" t="s">
        <v>791</v>
      </c>
      <c r="Q23" s="634"/>
      <c r="R23" s="617"/>
      <c r="S23" s="405"/>
    </row>
    <row r="24" spans="1:19" ht="24.95" customHeight="1">
      <c r="C24" s="405" t="s">
        <v>923</v>
      </c>
      <c r="D24" s="630"/>
      <c r="E24" s="435">
        <v>36</v>
      </c>
      <c r="F24" s="435">
        <v>26</v>
      </c>
      <c r="G24" s="612">
        <v>10</v>
      </c>
      <c r="H24" s="634"/>
      <c r="I24" s="634"/>
      <c r="J24" s="617" t="s">
        <v>924</v>
      </c>
      <c r="K24" s="406"/>
      <c r="L24" s="610">
        <v>10</v>
      </c>
      <c r="M24" s="610">
        <v>9</v>
      </c>
      <c r="N24" s="435">
        <v>1</v>
      </c>
      <c r="Q24" s="634"/>
      <c r="R24" s="634"/>
      <c r="S24" s="634"/>
    </row>
    <row r="25" spans="1:19" ht="24.95" customHeight="1">
      <c r="C25" s="405" t="s">
        <v>88</v>
      </c>
      <c r="D25" s="630"/>
      <c r="E25" s="435">
        <v>10</v>
      </c>
      <c r="F25" s="435">
        <v>8</v>
      </c>
      <c r="G25" s="612">
        <v>2</v>
      </c>
      <c r="H25" s="405"/>
      <c r="I25" s="965" t="s">
        <v>956</v>
      </c>
      <c r="J25" s="965"/>
      <c r="K25" s="406"/>
      <c r="L25" s="610">
        <f>SUM(L26:L30)</f>
        <v>246</v>
      </c>
      <c r="M25" s="610">
        <f>SUM(M26:M30)</f>
        <v>208</v>
      </c>
      <c r="N25" s="610">
        <f>SUM(N26:N30)</f>
        <v>38</v>
      </c>
      <c r="Q25" s="405"/>
      <c r="R25" s="405"/>
      <c r="S25" s="405"/>
    </row>
    <row r="26" spans="1:19" ht="24.95" customHeight="1">
      <c r="C26" s="405" t="s">
        <v>130</v>
      </c>
      <c r="D26" s="630"/>
      <c r="E26" s="435">
        <v>15</v>
      </c>
      <c r="F26" s="435">
        <v>11</v>
      </c>
      <c r="G26" s="612">
        <v>4</v>
      </c>
      <c r="H26" s="634"/>
      <c r="I26" s="405"/>
      <c r="J26" s="405" t="s">
        <v>174</v>
      </c>
      <c r="K26" s="406"/>
      <c r="L26" s="610">
        <v>86</v>
      </c>
      <c r="M26" s="610">
        <v>77</v>
      </c>
      <c r="N26" s="610">
        <v>9</v>
      </c>
    </row>
    <row r="27" spans="1:19" ht="24.95" customHeight="1">
      <c r="C27" s="405" t="s">
        <v>957</v>
      </c>
      <c r="D27" s="630"/>
      <c r="E27" s="435">
        <v>475</v>
      </c>
      <c r="F27" s="435">
        <v>309</v>
      </c>
      <c r="G27" s="612">
        <v>166</v>
      </c>
      <c r="H27" s="634"/>
      <c r="I27" s="634"/>
      <c r="J27" s="405" t="s">
        <v>958</v>
      </c>
      <c r="K27" s="406"/>
      <c r="L27" s="609">
        <v>76</v>
      </c>
      <c r="M27" s="610">
        <v>66</v>
      </c>
      <c r="N27" s="610">
        <v>10</v>
      </c>
    </row>
    <row r="28" spans="1:19" ht="24.95" customHeight="1">
      <c r="C28" s="405" t="s">
        <v>959</v>
      </c>
      <c r="D28" s="630"/>
      <c r="E28" s="435">
        <v>234</v>
      </c>
      <c r="F28" s="435">
        <v>224</v>
      </c>
      <c r="G28" s="612">
        <v>10</v>
      </c>
      <c r="H28" s="634"/>
      <c r="I28" s="634"/>
      <c r="J28" s="405" t="s">
        <v>960</v>
      </c>
      <c r="K28" s="635"/>
      <c r="L28" s="609">
        <v>34</v>
      </c>
      <c r="M28" s="610">
        <v>24</v>
      </c>
      <c r="N28" s="435">
        <v>10</v>
      </c>
    </row>
    <row r="29" spans="1:19" ht="24.75" customHeight="1">
      <c r="A29" s="605"/>
      <c r="B29" s="605"/>
      <c r="C29" s="405" t="s">
        <v>961</v>
      </c>
      <c r="D29" s="630"/>
      <c r="E29" s="435">
        <v>105</v>
      </c>
      <c r="F29" s="435">
        <v>73</v>
      </c>
      <c r="G29" s="612">
        <v>32</v>
      </c>
      <c r="H29" s="504"/>
      <c r="I29" s="634"/>
      <c r="J29" s="405" t="s">
        <v>962</v>
      </c>
      <c r="K29" s="406"/>
      <c r="L29" s="609">
        <v>17</v>
      </c>
      <c r="M29" s="610">
        <v>15</v>
      </c>
      <c r="N29" s="610">
        <v>2</v>
      </c>
    </row>
    <row r="30" spans="1:19" ht="24.75" customHeight="1">
      <c r="A30" s="605"/>
      <c r="B30" s="605"/>
      <c r="C30" s="405" t="s">
        <v>963</v>
      </c>
      <c r="D30" s="630"/>
      <c r="E30" s="435">
        <v>34</v>
      </c>
      <c r="F30" s="435">
        <v>27</v>
      </c>
      <c r="G30" s="612">
        <v>7</v>
      </c>
      <c r="H30" s="504"/>
      <c r="I30" s="405"/>
      <c r="J30" s="617" t="s">
        <v>924</v>
      </c>
      <c r="K30" s="635"/>
      <c r="L30" s="609">
        <v>33</v>
      </c>
      <c r="M30" s="610">
        <v>26</v>
      </c>
      <c r="N30" s="610">
        <v>7</v>
      </c>
    </row>
    <row r="31" spans="1:19" ht="24.75" customHeight="1">
      <c r="A31" s="605"/>
      <c r="B31" s="605"/>
      <c r="C31" s="405" t="s">
        <v>44</v>
      </c>
      <c r="D31" s="630"/>
      <c r="E31" s="435">
        <v>1199</v>
      </c>
      <c r="F31" s="435">
        <v>1194</v>
      </c>
      <c r="G31" s="612">
        <v>5</v>
      </c>
      <c r="H31" s="504"/>
      <c r="I31" s="965" t="s">
        <v>964</v>
      </c>
      <c r="J31" s="978"/>
      <c r="K31" s="635"/>
      <c r="L31" s="609">
        <v>28</v>
      </c>
      <c r="M31" s="610">
        <v>22</v>
      </c>
      <c r="N31" s="610">
        <v>6</v>
      </c>
    </row>
    <row r="32" spans="1:19" ht="24.75" customHeight="1">
      <c r="A32" s="416"/>
      <c r="B32" s="416"/>
      <c r="C32" s="405" t="s">
        <v>110</v>
      </c>
      <c r="D32" s="630"/>
      <c r="E32" s="435">
        <v>98</v>
      </c>
      <c r="F32" s="435">
        <v>94</v>
      </c>
      <c r="G32" s="612">
        <v>4</v>
      </c>
      <c r="H32" s="61"/>
      <c r="K32" s="635"/>
      <c r="L32" s="609"/>
      <c r="M32" s="610"/>
      <c r="N32" s="610"/>
      <c r="O32" s="636"/>
      <c r="P32" s="636"/>
    </row>
    <row r="33" spans="1:16" ht="24.75" customHeight="1">
      <c r="A33" s="416"/>
      <c r="B33" s="416"/>
      <c r="C33" s="405" t="s">
        <v>965</v>
      </c>
      <c r="D33" s="630"/>
      <c r="E33" s="435">
        <v>157</v>
      </c>
      <c r="F33" s="435">
        <v>152</v>
      </c>
      <c r="G33" s="612">
        <v>5</v>
      </c>
      <c r="H33" s="61"/>
      <c r="I33" s="979" t="s">
        <v>251</v>
      </c>
      <c r="J33" s="979"/>
      <c r="K33" s="635"/>
      <c r="L33" s="609">
        <v>102</v>
      </c>
      <c r="M33" s="610">
        <v>87</v>
      </c>
      <c r="N33" s="610">
        <v>15</v>
      </c>
      <c r="O33" s="636"/>
      <c r="P33" s="636"/>
    </row>
    <row r="34" spans="1:16" ht="19.5" customHeight="1">
      <c r="C34" s="405" t="s">
        <v>966</v>
      </c>
      <c r="D34" s="630"/>
      <c r="E34" s="435">
        <v>26</v>
      </c>
      <c r="F34" s="435">
        <v>23</v>
      </c>
      <c r="G34" s="612">
        <v>3</v>
      </c>
      <c r="K34" s="405"/>
      <c r="L34" s="637"/>
      <c r="M34" s="221"/>
      <c r="N34" s="221"/>
    </row>
    <row r="35" spans="1:16" ht="24.75" customHeight="1">
      <c r="C35" s="405" t="s">
        <v>967</v>
      </c>
      <c r="D35" s="630"/>
      <c r="E35" s="435">
        <v>41</v>
      </c>
      <c r="F35" s="435">
        <v>28</v>
      </c>
      <c r="G35" s="612">
        <v>13</v>
      </c>
      <c r="L35" s="574"/>
    </row>
    <row r="36" spans="1:16" ht="24.75" customHeight="1">
      <c r="A36" s="58"/>
      <c r="B36" s="58"/>
      <c r="C36" s="622" t="s">
        <v>117</v>
      </c>
      <c r="D36" s="638"/>
      <c r="E36" s="639">
        <v>30</v>
      </c>
      <c r="F36" s="639">
        <v>18</v>
      </c>
      <c r="G36" s="640">
        <v>12</v>
      </c>
      <c r="H36" s="58"/>
      <c r="I36" s="58"/>
      <c r="J36" s="58"/>
      <c r="K36" s="58"/>
      <c r="L36" s="60"/>
      <c r="M36" s="58"/>
      <c r="N36" s="58"/>
    </row>
    <row r="37" spans="1:16">
      <c r="C37" s="405"/>
      <c r="D37" s="605"/>
      <c r="E37" s="610"/>
      <c r="F37" s="610"/>
      <c r="G37" s="610"/>
      <c r="N37" s="641" t="s">
        <v>497</v>
      </c>
    </row>
    <row r="38" spans="1:16">
      <c r="C38" s="405"/>
      <c r="D38" s="605"/>
      <c r="E38" s="610"/>
      <c r="F38" s="610"/>
      <c r="G38" s="610"/>
    </row>
    <row r="39" spans="1:16">
      <c r="C39" s="405"/>
      <c r="D39" s="605"/>
      <c r="E39" s="610"/>
      <c r="F39" s="610"/>
      <c r="G39" s="610"/>
    </row>
  </sheetData>
  <mergeCells count="8">
    <mergeCell ref="I31:J31"/>
    <mergeCell ref="I33:J33"/>
    <mergeCell ref="A1:N1"/>
    <mergeCell ref="A2:N2"/>
    <mergeCell ref="J3:N3"/>
    <mergeCell ref="A4:D4"/>
    <mergeCell ref="H4:K4"/>
    <mergeCell ref="I25:J25"/>
  </mergeCells>
  <phoneticPr fontId="68"/>
  <pageMargins left="1.1599999999999999" right="0.59" top="0.98399999999999999" bottom="0.98399999999999999" header="0.51200000000000001" footer="0.51200000000000001"/>
  <pageSetup paperSize="9" scale="87" firstPageNumber="0" orientation="portrait" r:id="rId1"/>
  <headerFooter alignWithMargins="0">
    <oddFooter>&amp;C&amp;"ＭＳ Ｐ明朝,標準"- 33 -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tabSelected="1" zoomScaleNormal="100" workbookViewId="0">
      <selection activeCell="L40" sqref="L40"/>
    </sheetView>
  </sheetViews>
  <sheetFormatPr defaultRowHeight="13.5"/>
  <cols>
    <col min="1" max="2" width="1.625" customWidth="1"/>
    <col min="3" max="3" width="13.625" customWidth="1"/>
    <col min="4" max="4" width="1.625" customWidth="1"/>
    <col min="5" max="7" width="8.375" customWidth="1"/>
    <col min="8" max="8" width="0.75" customWidth="1"/>
    <col min="9" max="10" width="1.625" customWidth="1"/>
    <col min="11" max="11" width="13.625" customWidth="1"/>
    <col min="12" max="12" width="1.625" customWidth="1"/>
    <col min="13" max="15" width="8.375" customWidth="1"/>
  </cols>
  <sheetData>
    <row r="1" spans="1:19" ht="21">
      <c r="A1" s="680" t="s">
        <v>622</v>
      </c>
      <c r="B1" s="680"/>
      <c r="C1" s="680"/>
      <c r="D1" s="680"/>
      <c r="E1" s="680"/>
      <c r="F1" s="680"/>
      <c r="G1" s="680"/>
      <c r="H1" s="680"/>
      <c r="I1" s="680"/>
      <c r="J1" s="680"/>
      <c r="K1" s="680"/>
      <c r="L1" s="680"/>
      <c r="M1" s="680"/>
      <c r="N1" s="680"/>
      <c r="O1" s="680"/>
    </row>
    <row r="2" spans="1:19" ht="17.25">
      <c r="A2" s="973" t="s">
        <v>968</v>
      </c>
      <c r="B2" s="973"/>
      <c r="C2" s="973"/>
      <c r="D2" s="973"/>
      <c r="E2" s="973"/>
      <c r="F2" s="973"/>
      <c r="G2" s="973"/>
      <c r="H2" s="973"/>
      <c r="I2" s="973"/>
      <c r="J2" s="973"/>
      <c r="K2" s="973"/>
      <c r="L2" s="973"/>
      <c r="M2" s="973"/>
      <c r="N2" s="973"/>
      <c r="O2" s="973"/>
    </row>
    <row r="3" spans="1:19" ht="19.5" customHeight="1"/>
    <row r="4" spans="1:19" ht="27" customHeight="1">
      <c r="A4" s="974" t="s">
        <v>905</v>
      </c>
      <c r="B4" s="974"/>
      <c r="C4" s="974"/>
      <c r="D4" s="975"/>
      <c r="E4" s="598" t="s">
        <v>907</v>
      </c>
      <c r="F4" s="598" t="s">
        <v>643</v>
      </c>
      <c r="G4" s="598" t="s">
        <v>92</v>
      </c>
      <c r="H4" s="974" t="s">
        <v>905</v>
      </c>
      <c r="I4" s="974"/>
      <c r="J4" s="974"/>
      <c r="K4" s="974"/>
      <c r="L4" s="975"/>
      <c r="M4" s="598" t="s">
        <v>907</v>
      </c>
      <c r="N4" s="598" t="s">
        <v>643</v>
      </c>
      <c r="O4" s="599" t="s">
        <v>92</v>
      </c>
    </row>
    <row r="5" spans="1:19" ht="18" customHeight="1">
      <c r="A5" s="600"/>
      <c r="B5" s="600"/>
      <c r="C5" s="600"/>
      <c r="D5" s="601"/>
      <c r="E5" s="602"/>
      <c r="F5" s="603"/>
      <c r="G5" s="604"/>
      <c r="H5" s="605"/>
      <c r="I5" s="605"/>
      <c r="J5" s="605"/>
      <c r="K5" s="605"/>
      <c r="L5" s="601"/>
      <c r="M5" s="603"/>
      <c r="N5" s="603"/>
      <c r="O5" s="603"/>
    </row>
    <row r="6" spans="1:19" ht="24.95" customHeight="1">
      <c r="A6" s="976" t="s">
        <v>969</v>
      </c>
      <c r="B6" s="976"/>
      <c r="C6" s="976"/>
      <c r="D6" s="977"/>
      <c r="E6" s="606">
        <v>34602</v>
      </c>
      <c r="F6" s="607">
        <v>29570</v>
      </c>
      <c r="G6" s="608">
        <v>5032</v>
      </c>
      <c r="K6" s="405" t="s">
        <v>789</v>
      </c>
      <c r="L6" s="406"/>
      <c r="M6" s="609">
        <v>3589</v>
      </c>
      <c r="N6" s="610">
        <v>2952</v>
      </c>
      <c r="O6" s="610">
        <v>637</v>
      </c>
    </row>
    <row r="7" spans="1:19" ht="24.95" customHeight="1">
      <c r="A7" s="970" t="s">
        <v>970</v>
      </c>
      <c r="B7" s="970"/>
      <c r="C7" s="970"/>
      <c r="D7" s="971"/>
      <c r="E7" s="609">
        <v>18337</v>
      </c>
      <c r="F7" s="610">
        <v>16653</v>
      </c>
      <c r="G7" s="611">
        <v>1684</v>
      </c>
      <c r="K7" s="405" t="s">
        <v>307</v>
      </c>
      <c r="L7" s="406"/>
      <c r="M7" s="609">
        <v>34</v>
      </c>
      <c r="N7" s="610">
        <v>29</v>
      </c>
      <c r="O7" s="610">
        <v>5</v>
      </c>
    </row>
    <row r="8" spans="1:19" ht="24.95" customHeight="1">
      <c r="A8" s="968" t="s">
        <v>899</v>
      </c>
      <c r="B8" s="968"/>
      <c r="C8" s="968"/>
      <c r="D8" s="969"/>
      <c r="E8" s="609">
        <v>3370</v>
      </c>
      <c r="F8" s="610">
        <v>3370</v>
      </c>
      <c r="G8" s="612" t="s">
        <v>791</v>
      </c>
      <c r="K8" s="405" t="s">
        <v>397</v>
      </c>
      <c r="L8" s="406"/>
      <c r="M8" s="609">
        <v>21</v>
      </c>
      <c r="N8" s="610">
        <v>16</v>
      </c>
      <c r="O8" s="610">
        <v>5</v>
      </c>
    </row>
    <row r="9" spans="1:19" ht="24.95" customHeight="1">
      <c r="A9" s="968" t="s">
        <v>910</v>
      </c>
      <c r="B9" s="968"/>
      <c r="C9" s="968"/>
      <c r="D9" s="969"/>
      <c r="E9" s="609">
        <v>14967</v>
      </c>
      <c r="F9" s="610">
        <v>13283</v>
      </c>
      <c r="G9" s="611">
        <v>1684</v>
      </c>
      <c r="K9" s="405" t="s">
        <v>909</v>
      </c>
      <c r="L9" s="406"/>
      <c r="M9" s="609">
        <v>9</v>
      </c>
      <c r="N9" s="610">
        <v>5</v>
      </c>
      <c r="O9" s="610">
        <v>4</v>
      </c>
    </row>
    <row r="10" spans="1:19" ht="24.95" customHeight="1">
      <c r="A10" s="970" t="s">
        <v>324</v>
      </c>
      <c r="B10" s="970"/>
      <c r="C10" s="970"/>
      <c r="D10" s="971"/>
      <c r="E10" s="609">
        <v>15022</v>
      </c>
      <c r="F10" s="610">
        <v>11795</v>
      </c>
      <c r="G10" s="611">
        <v>3227</v>
      </c>
      <c r="K10" s="405" t="s">
        <v>911</v>
      </c>
      <c r="L10" s="613"/>
      <c r="M10" s="609">
        <v>128</v>
      </c>
      <c r="N10" s="610">
        <v>68</v>
      </c>
      <c r="O10" s="610">
        <v>60</v>
      </c>
    </row>
    <row r="11" spans="1:19" ht="24.95" customHeight="1">
      <c r="A11" s="614"/>
      <c r="B11" s="614"/>
      <c r="C11" s="614"/>
      <c r="D11" s="615"/>
      <c r="E11" s="609"/>
      <c r="F11" s="610"/>
      <c r="G11" s="611"/>
      <c r="K11" s="405" t="s">
        <v>971</v>
      </c>
      <c r="L11" s="605"/>
      <c r="M11" s="609">
        <v>10</v>
      </c>
      <c r="N11" s="610">
        <v>8</v>
      </c>
      <c r="O11" s="610">
        <v>2</v>
      </c>
    </row>
    <row r="12" spans="1:19" ht="24.95" customHeight="1">
      <c r="A12" s="642" t="s">
        <v>913</v>
      </c>
      <c r="B12" s="982" t="s">
        <v>818</v>
      </c>
      <c r="C12" s="982"/>
      <c r="D12" s="643"/>
      <c r="E12" s="606">
        <f>SUM(E13,E24:E36,M6:M31)</f>
        <v>12106</v>
      </c>
      <c r="F12" s="607">
        <f>SUM(F13,F24:F36,N6:N31)</f>
        <v>9909</v>
      </c>
      <c r="G12" s="608">
        <f>SUM(G13,G24:G36,O6:O31)</f>
        <v>2197</v>
      </c>
      <c r="K12" s="405" t="s">
        <v>972</v>
      </c>
      <c r="L12" s="605"/>
      <c r="M12" s="609">
        <v>10</v>
      </c>
      <c r="N12" s="610">
        <v>5</v>
      </c>
      <c r="O12" s="610">
        <v>5</v>
      </c>
    </row>
    <row r="13" spans="1:19" ht="24.95" customHeight="1">
      <c r="A13" s="605"/>
      <c r="B13" s="605"/>
      <c r="C13" s="405" t="s">
        <v>286</v>
      </c>
      <c r="D13" s="406"/>
      <c r="E13" s="609">
        <f>SUM(E14:E23)</f>
        <v>191</v>
      </c>
      <c r="F13" s="610">
        <f>SUM(F14:F23)</f>
        <v>114</v>
      </c>
      <c r="G13" s="611">
        <f>SUM(G14:G23)</f>
        <v>77</v>
      </c>
      <c r="K13" s="405" t="s">
        <v>912</v>
      </c>
      <c r="L13" s="605"/>
      <c r="M13" s="609">
        <v>61</v>
      </c>
      <c r="N13" s="610">
        <v>39</v>
      </c>
      <c r="O13" s="610">
        <v>22</v>
      </c>
      <c r="Q13" s="632"/>
      <c r="R13" s="632"/>
      <c r="S13" s="632"/>
    </row>
    <row r="14" spans="1:19" ht="24.95" customHeight="1">
      <c r="A14" s="605"/>
      <c r="B14" s="605"/>
      <c r="C14" s="405" t="s">
        <v>916</v>
      </c>
      <c r="D14" s="406"/>
      <c r="E14" s="609">
        <v>29</v>
      </c>
      <c r="F14" s="610">
        <v>18</v>
      </c>
      <c r="G14" s="611">
        <v>11</v>
      </c>
      <c r="K14" s="405" t="s">
        <v>566</v>
      </c>
      <c r="L14" s="406"/>
      <c r="M14" s="609">
        <v>283</v>
      </c>
      <c r="N14" s="610">
        <v>255</v>
      </c>
      <c r="O14" s="610">
        <v>28</v>
      </c>
    </row>
    <row r="15" spans="1:19" ht="24.95" customHeight="1">
      <c r="A15" s="605"/>
      <c r="B15" s="605"/>
      <c r="C15" s="405" t="s">
        <v>10</v>
      </c>
      <c r="D15" s="406"/>
      <c r="E15" s="609">
        <v>30</v>
      </c>
      <c r="F15" s="610">
        <v>17</v>
      </c>
      <c r="G15" s="611">
        <v>13</v>
      </c>
      <c r="K15" s="405" t="s">
        <v>914</v>
      </c>
      <c r="L15" s="406"/>
      <c r="M15" s="609">
        <v>211</v>
      </c>
      <c r="N15" s="610">
        <v>190</v>
      </c>
      <c r="O15" s="610">
        <v>21</v>
      </c>
    </row>
    <row r="16" spans="1:19" ht="24.95" customHeight="1">
      <c r="A16" s="605"/>
      <c r="B16" s="605"/>
      <c r="C16" s="405" t="s">
        <v>917</v>
      </c>
      <c r="D16" s="406"/>
      <c r="E16" s="609">
        <v>12</v>
      </c>
      <c r="F16" s="610">
        <v>7</v>
      </c>
      <c r="G16" s="611">
        <v>5</v>
      </c>
      <c r="K16" s="405" t="s">
        <v>713</v>
      </c>
      <c r="L16" s="406"/>
      <c r="M16" s="609">
        <v>2322</v>
      </c>
      <c r="N16" s="610">
        <v>2141</v>
      </c>
      <c r="O16" s="610">
        <v>181</v>
      </c>
    </row>
    <row r="17" spans="1:19" ht="24.95" customHeight="1">
      <c r="A17" s="605"/>
      <c r="B17" s="605"/>
      <c r="C17" s="405" t="s">
        <v>3</v>
      </c>
      <c r="D17" s="406"/>
      <c r="E17" s="609">
        <v>25</v>
      </c>
      <c r="F17" s="610">
        <v>17</v>
      </c>
      <c r="G17" s="611">
        <v>8</v>
      </c>
      <c r="K17" s="405" t="s">
        <v>735</v>
      </c>
      <c r="L17" s="406"/>
      <c r="M17" s="609">
        <v>57</v>
      </c>
      <c r="N17" s="610">
        <v>40</v>
      </c>
      <c r="O17" s="435">
        <v>17</v>
      </c>
    </row>
    <row r="18" spans="1:19" ht="24.95" customHeight="1">
      <c r="A18" s="605"/>
      <c r="B18" s="605"/>
      <c r="C18" s="405" t="s">
        <v>973</v>
      </c>
      <c r="D18" s="406"/>
      <c r="E18" s="609">
        <v>8</v>
      </c>
      <c r="F18" s="610">
        <v>5</v>
      </c>
      <c r="G18" s="611">
        <v>3</v>
      </c>
      <c r="K18" s="405" t="s">
        <v>879</v>
      </c>
      <c r="M18" s="609">
        <v>27</v>
      </c>
      <c r="N18" s="197">
        <v>17</v>
      </c>
      <c r="O18" s="610">
        <v>10</v>
      </c>
    </row>
    <row r="19" spans="1:19" ht="24.95" customHeight="1">
      <c r="A19" s="605"/>
      <c r="B19" s="605"/>
      <c r="C19" s="405" t="s">
        <v>104</v>
      </c>
      <c r="D19" s="406"/>
      <c r="E19" s="609">
        <v>10</v>
      </c>
      <c r="F19" s="610">
        <v>5</v>
      </c>
      <c r="G19" s="611">
        <v>5</v>
      </c>
      <c r="K19" s="405" t="s">
        <v>918</v>
      </c>
      <c r="L19" s="406"/>
      <c r="M19" s="609">
        <v>375</v>
      </c>
      <c r="N19" s="610">
        <v>339</v>
      </c>
      <c r="O19" s="610">
        <v>36</v>
      </c>
    </row>
    <row r="20" spans="1:19" ht="24.95" customHeight="1">
      <c r="A20" s="605"/>
      <c r="B20" s="605"/>
      <c r="C20" s="405" t="s">
        <v>273</v>
      </c>
      <c r="D20" s="406"/>
      <c r="E20" s="609">
        <v>15</v>
      </c>
      <c r="F20" s="610">
        <v>9</v>
      </c>
      <c r="G20" s="611">
        <v>6</v>
      </c>
      <c r="K20" s="405" t="s">
        <v>702</v>
      </c>
      <c r="M20" s="609">
        <v>147</v>
      </c>
      <c r="N20" s="610">
        <v>128</v>
      </c>
      <c r="O20" s="610">
        <v>19</v>
      </c>
    </row>
    <row r="21" spans="1:19" ht="24.95" customHeight="1">
      <c r="A21" s="605"/>
      <c r="B21" s="605"/>
      <c r="C21" s="405" t="s">
        <v>919</v>
      </c>
      <c r="D21" s="406"/>
      <c r="E21" s="609">
        <v>27</v>
      </c>
      <c r="F21" s="610">
        <v>17</v>
      </c>
      <c r="G21" s="611">
        <v>10</v>
      </c>
      <c r="K21" s="405" t="s">
        <v>152</v>
      </c>
      <c r="L21" s="406"/>
      <c r="M21" s="609">
        <v>13</v>
      </c>
      <c r="N21" s="610">
        <v>9</v>
      </c>
      <c r="O21" s="610">
        <v>4</v>
      </c>
    </row>
    <row r="22" spans="1:19" ht="24.95" customHeight="1">
      <c r="A22" s="605"/>
      <c r="B22" s="605"/>
      <c r="C22" s="405" t="s">
        <v>564</v>
      </c>
      <c r="D22" s="406"/>
      <c r="E22" s="609">
        <v>26</v>
      </c>
      <c r="F22" s="610">
        <v>15</v>
      </c>
      <c r="G22" s="611">
        <v>11</v>
      </c>
      <c r="K22" s="405" t="s">
        <v>475</v>
      </c>
      <c r="L22" s="406"/>
      <c r="M22" s="609">
        <v>24</v>
      </c>
      <c r="N22" s="610">
        <v>18</v>
      </c>
      <c r="O22" s="435">
        <v>6</v>
      </c>
    </row>
    <row r="23" spans="1:19" ht="24.95" customHeight="1">
      <c r="A23" s="605"/>
      <c r="B23" s="605"/>
      <c r="C23" s="405" t="s">
        <v>377</v>
      </c>
      <c r="D23" s="406"/>
      <c r="E23" s="609">
        <v>9</v>
      </c>
      <c r="F23" s="610">
        <v>4</v>
      </c>
      <c r="G23" s="611">
        <v>5</v>
      </c>
      <c r="K23" s="405" t="s">
        <v>352</v>
      </c>
      <c r="L23" s="406"/>
      <c r="M23" s="609">
        <v>67</v>
      </c>
      <c r="N23" s="610">
        <v>56</v>
      </c>
      <c r="O23" s="610">
        <v>11</v>
      </c>
    </row>
    <row r="24" spans="1:19" ht="24.95" customHeight="1">
      <c r="A24" s="605"/>
      <c r="B24" s="605"/>
      <c r="C24" s="405" t="s">
        <v>582</v>
      </c>
      <c r="D24" s="406"/>
      <c r="E24" s="609">
        <v>700</v>
      </c>
      <c r="F24" s="610">
        <v>585</v>
      </c>
      <c r="G24" s="611">
        <v>115</v>
      </c>
      <c r="K24" s="405" t="s">
        <v>126</v>
      </c>
      <c r="L24" s="241"/>
      <c r="M24" s="197">
        <v>23</v>
      </c>
      <c r="N24" s="197">
        <v>17</v>
      </c>
      <c r="O24" s="197">
        <v>6</v>
      </c>
    </row>
    <row r="25" spans="1:19" ht="24.95" customHeight="1">
      <c r="A25" s="605"/>
      <c r="B25" s="605"/>
      <c r="C25" s="405" t="s">
        <v>444</v>
      </c>
      <c r="D25" s="406"/>
      <c r="E25" s="609">
        <v>23</v>
      </c>
      <c r="F25" s="610">
        <v>18</v>
      </c>
      <c r="G25" s="611">
        <v>5</v>
      </c>
      <c r="K25" s="405" t="s">
        <v>195</v>
      </c>
      <c r="M25" s="609">
        <v>52</v>
      </c>
      <c r="N25" s="610">
        <v>44</v>
      </c>
      <c r="O25" s="610">
        <v>8</v>
      </c>
    </row>
    <row r="26" spans="1:19" ht="24.95" customHeight="1">
      <c r="A26" s="605"/>
      <c r="B26" s="605"/>
      <c r="C26" s="405" t="s">
        <v>144</v>
      </c>
      <c r="D26" s="406"/>
      <c r="E26" s="609">
        <v>84</v>
      </c>
      <c r="F26" s="610">
        <v>40</v>
      </c>
      <c r="G26" s="611">
        <v>44</v>
      </c>
      <c r="K26" s="405" t="s">
        <v>920</v>
      </c>
      <c r="M26" s="609">
        <v>74</v>
      </c>
      <c r="N26" s="610">
        <v>62</v>
      </c>
      <c r="O26" s="610">
        <v>12</v>
      </c>
    </row>
    <row r="27" spans="1:19" ht="24.95" customHeight="1">
      <c r="A27" s="605"/>
      <c r="B27" s="605"/>
      <c r="C27" s="405" t="s">
        <v>28</v>
      </c>
      <c r="D27" s="406"/>
      <c r="E27" s="609">
        <v>392</v>
      </c>
      <c r="F27" s="610">
        <v>295</v>
      </c>
      <c r="G27" s="611">
        <v>97</v>
      </c>
      <c r="K27" s="405" t="s">
        <v>455</v>
      </c>
      <c r="M27" s="609">
        <v>134</v>
      </c>
      <c r="N27" s="610">
        <v>110</v>
      </c>
      <c r="O27" s="610">
        <v>24</v>
      </c>
    </row>
    <row r="28" spans="1:19" ht="24.95" customHeight="1">
      <c r="A28" s="605"/>
      <c r="B28" s="605"/>
      <c r="C28" s="405" t="s">
        <v>113</v>
      </c>
      <c r="D28" s="406"/>
      <c r="E28" s="609">
        <v>1486</v>
      </c>
      <c r="F28" s="610">
        <v>1073</v>
      </c>
      <c r="G28" s="611">
        <v>413</v>
      </c>
      <c r="K28" s="405" t="s">
        <v>143</v>
      </c>
      <c r="L28" s="186"/>
      <c r="M28" s="609">
        <v>19</v>
      </c>
      <c r="N28" s="610">
        <v>15</v>
      </c>
      <c r="O28" s="610">
        <v>4</v>
      </c>
    </row>
    <row r="29" spans="1:19" ht="24.95" customHeight="1">
      <c r="A29" s="605"/>
      <c r="B29" s="605"/>
      <c r="C29" s="405" t="s">
        <v>280</v>
      </c>
      <c r="D29" s="406"/>
      <c r="E29" s="609">
        <v>83</v>
      </c>
      <c r="F29" s="610">
        <v>65</v>
      </c>
      <c r="G29" s="611">
        <v>18</v>
      </c>
      <c r="K29" s="405" t="s">
        <v>974</v>
      </c>
      <c r="L29" s="400"/>
      <c r="M29" s="609">
        <v>32</v>
      </c>
      <c r="N29" s="610">
        <v>25</v>
      </c>
      <c r="O29" s="610">
        <v>7</v>
      </c>
    </row>
    <row r="30" spans="1:19" ht="24.95" customHeight="1">
      <c r="A30" s="605"/>
      <c r="B30" s="605"/>
      <c r="C30" s="405" t="s">
        <v>926</v>
      </c>
      <c r="D30" s="406"/>
      <c r="E30" s="609">
        <v>1114</v>
      </c>
      <c r="F30" s="610">
        <v>958</v>
      </c>
      <c r="G30" s="611">
        <v>156</v>
      </c>
      <c r="K30" s="405" t="s">
        <v>921</v>
      </c>
      <c r="L30" s="406"/>
      <c r="M30" s="609">
        <v>37</v>
      </c>
      <c r="N30" s="610">
        <v>25</v>
      </c>
      <c r="O30" s="610">
        <v>12</v>
      </c>
    </row>
    <row r="31" spans="1:19" ht="24.95" customHeight="1">
      <c r="A31" s="605"/>
      <c r="B31" s="605"/>
      <c r="C31" s="405" t="s">
        <v>862</v>
      </c>
      <c r="D31" s="406"/>
      <c r="E31" s="609">
        <v>21</v>
      </c>
      <c r="F31" s="610">
        <v>16</v>
      </c>
      <c r="G31" s="611">
        <v>5</v>
      </c>
      <c r="I31" s="618"/>
      <c r="J31" s="618"/>
      <c r="K31" s="617" t="s">
        <v>924</v>
      </c>
      <c r="L31" s="406"/>
      <c r="M31" s="609">
        <v>133</v>
      </c>
      <c r="N31" s="610">
        <v>62</v>
      </c>
      <c r="O31" s="610">
        <v>71</v>
      </c>
      <c r="Q31" s="983"/>
      <c r="R31" s="983"/>
      <c r="S31" s="983"/>
    </row>
    <row r="32" spans="1:19" ht="24.95" customHeight="1">
      <c r="A32" s="605"/>
      <c r="B32" s="605"/>
      <c r="C32" s="405" t="s">
        <v>928</v>
      </c>
      <c r="D32" s="406"/>
      <c r="E32" s="609">
        <v>28</v>
      </c>
      <c r="F32" s="610">
        <v>19</v>
      </c>
      <c r="G32" s="611">
        <v>9</v>
      </c>
      <c r="H32" s="9"/>
      <c r="I32" s="9"/>
      <c r="J32" s="405"/>
      <c r="K32" s="405"/>
      <c r="L32" s="406"/>
      <c r="M32" s="609"/>
      <c r="N32" s="634"/>
      <c r="O32" s="610"/>
      <c r="Q32" s="9"/>
      <c r="R32" s="965"/>
      <c r="S32" s="965"/>
    </row>
    <row r="33" spans="1:19" ht="24.95" customHeight="1">
      <c r="A33" s="605"/>
      <c r="B33" s="605"/>
      <c r="C33" s="405" t="s">
        <v>929</v>
      </c>
      <c r="E33" s="609">
        <v>39</v>
      </c>
      <c r="F33" s="610">
        <v>23</v>
      </c>
      <c r="G33" s="611">
        <v>16</v>
      </c>
      <c r="H33" s="9"/>
      <c r="I33" s="9"/>
      <c r="J33" s="982" t="s">
        <v>975</v>
      </c>
      <c r="K33" s="982"/>
      <c r="L33" s="406"/>
      <c r="M33" s="606">
        <v>2916</v>
      </c>
      <c r="N33" s="607">
        <v>1886</v>
      </c>
      <c r="O33" s="607">
        <v>1030</v>
      </c>
      <c r="Q33" s="9"/>
      <c r="R33" s="965"/>
      <c r="S33" s="965"/>
    </row>
    <row r="34" spans="1:19" ht="24.95" customHeight="1">
      <c r="A34" s="605"/>
      <c r="B34" s="605"/>
      <c r="C34" s="405" t="s">
        <v>930</v>
      </c>
      <c r="D34" s="406"/>
      <c r="E34" s="609">
        <v>13</v>
      </c>
      <c r="F34" s="610">
        <v>7</v>
      </c>
      <c r="G34" s="611">
        <v>6</v>
      </c>
      <c r="H34" s="9"/>
      <c r="I34" s="9"/>
      <c r="J34" s="965" t="s">
        <v>976</v>
      </c>
      <c r="K34" s="884"/>
      <c r="L34" s="613"/>
      <c r="M34" s="609">
        <v>11</v>
      </c>
      <c r="N34" s="634" t="s">
        <v>481</v>
      </c>
      <c r="O34" s="610">
        <v>6</v>
      </c>
      <c r="Q34" s="9"/>
      <c r="R34" s="965"/>
      <c r="S34" s="965"/>
    </row>
    <row r="35" spans="1:19" ht="24.95" customHeight="1">
      <c r="A35" s="605"/>
      <c r="B35" s="605"/>
      <c r="C35" s="405" t="s">
        <v>906</v>
      </c>
      <c r="D35" s="406"/>
      <c r="E35" s="609">
        <v>26</v>
      </c>
      <c r="F35" s="610">
        <v>14</v>
      </c>
      <c r="G35" s="611">
        <v>12</v>
      </c>
      <c r="H35" s="9"/>
      <c r="I35" s="9"/>
      <c r="J35" s="965" t="s">
        <v>977</v>
      </c>
      <c r="K35" s="884"/>
      <c r="L35" s="406"/>
      <c r="M35" s="609">
        <v>35</v>
      </c>
      <c r="N35" s="634" t="s">
        <v>747</v>
      </c>
      <c r="O35" s="610">
        <v>20</v>
      </c>
      <c r="Q35" s="9"/>
      <c r="R35" s="965"/>
      <c r="S35" s="965"/>
    </row>
    <row r="36" spans="1:19" ht="24.95" customHeight="1">
      <c r="A36" s="605"/>
      <c r="B36" s="621"/>
      <c r="C36" s="622" t="s">
        <v>173</v>
      </c>
      <c r="D36" s="623"/>
      <c r="E36" s="624">
        <v>14</v>
      </c>
      <c r="F36" s="625">
        <v>7</v>
      </c>
      <c r="G36" s="626">
        <v>7</v>
      </c>
      <c r="H36" s="478"/>
      <c r="I36" s="478"/>
      <c r="J36" s="965" t="s">
        <v>79</v>
      </c>
      <c r="K36" s="884"/>
      <c r="L36" s="623"/>
      <c r="M36" s="624">
        <v>20</v>
      </c>
      <c r="N36" s="644" t="s">
        <v>481</v>
      </c>
      <c r="O36" s="625">
        <v>15</v>
      </c>
      <c r="P36" s="61"/>
      <c r="Q36" s="9"/>
      <c r="R36" s="9"/>
      <c r="S36" s="405"/>
    </row>
    <row r="37" spans="1:19" ht="24.95" customHeight="1">
      <c r="A37" s="605"/>
      <c r="B37" s="966" t="s">
        <v>876</v>
      </c>
      <c r="C37" s="839"/>
      <c r="D37" s="839"/>
      <c r="E37" s="839"/>
      <c r="F37" s="839"/>
      <c r="G37" s="839"/>
      <c r="H37" s="839"/>
      <c r="I37" s="839"/>
      <c r="J37" s="839"/>
      <c r="K37" s="839"/>
      <c r="L37" s="839"/>
      <c r="M37" s="839"/>
      <c r="N37" s="839"/>
      <c r="O37" s="839"/>
      <c r="P37" s="645"/>
      <c r="Q37" s="9"/>
      <c r="R37" s="9"/>
      <c r="S37" s="405"/>
    </row>
    <row r="38" spans="1:19">
      <c r="B38" s="646"/>
    </row>
  </sheetData>
  <mergeCells count="20">
    <mergeCell ref="A1:O1"/>
    <mergeCell ref="A2:O2"/>
    <mergeCell ref="A4:D4"/>
    <mergeCell ref="H4:L4"/>
    <mergeCell ref="A6:D6"/>
    <mergeCell ref="A7:D7"/>
    <mergeCell ref="A8:D8"/>
    <mergeCell ref="A9:D9"/>
    <mergeCell ref="A10:D10"/>
    <mergeCell ref="B12:C12"/>
    <mergeCell ref="Q31:S31"/>
    <mergeCell ref="R32:S32"/>
    <mergeCell ref="J36:K36"/>
    <mergeCell ref="B37:O37"/>
    <mergeCell ref="J33:K33"/>
    <mergeCell ref="R33:S33"/>
    <mergeCell ref="J34:K34"/>
    <mergeCell ref="R34:S34"/>
    <mergeCell ref="J35:K35"/>
    <mergeCell ref="R35:S35"/>
  </mergeCells>
  <phoneticPr fontId="68"/>
  <pageMargins left="0.9055118110236221" right="0.55118110236220474" top="0.78740157480314965" bottom="0.78740157480314965" header="0.47244094488188981" footer="0.51181102362204722"/>
  <pageSetup paperSize="9" scale="88" firstPageNumber="0" orientation="portrait" r:id="rId1"/>
  <headerFooter alignWithMargins="0">
    <oddFooter>&amp;C&amp;"ＭＳ Ｐ明朝,標準"&amp;10
- 34 -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abSelected="1" zoomScaleNormal="100" workbookViewId="0">
      <selection activeCell="L40" sqref="L40"/>
    </sheetView>
  </sheetViews>
  <sheetFormatPr defaultRowHeight="13.5"/>
  <cols>
    <col min="1" max="2" width="1.625" customWidth="1"/>
    <col min="3" max="3" width="13.625" customWidth="1"/>
    <col min="4" max="4" width="1.625" customWidth="1"/>
    <col min="5" max="7" width="7.625" customWidth="1"/>
    <col min="8" max="9" width="1.625" customWidth="1"/>
    <col min="10" max="10" width="13.625" customWidth="1"/>
    <col min="11" max="11" width="1.625" customWidth="1"/>
    <col min="12" max="14" width="7.625" customWidth="1"/>
  </cols>
  <sheetData>
    <row r="1" spans="1:18" ht="21">
      <c r="A1" s="932" t="s">
        <v>196</v>
      </c>
      <c r="B1" s="932"/>
      <c r="C1" s="932"/>
      <c r="D1" s="932"/>
      <c r="E1" s="932"/>
      <c r="F1" s="932"/>
      <c r="G1" s="932"/>
      <c r="H1" s="932"/>
      <c r="I1" s="932"/>
      <c r="J1" s="932"/>
      <c r="K1" s="932"/>
      <c r="L1" s="932"/>
      <c r="M1" s="932"/>
      <c r="N1" s="932"/>
    </row>
    <row r="2" spans="1:18" ht="18.75" customHeight="1">
      <c r="A2" s="980" t="s">
        <v>934</v>
      </c>
      <c r="B2" s="980"/>
      <c r="C2" s="980"/>
      <c r="D2" s="980"/>
      <c r="E2" s="980"/>
      <c r="F2" s="980"/>
      <c r="G2" s="980"/>
      <c r="H2" s="980"/>
      <c r="I2" s="980"/>
      <c r="J2" s="980"/>
      <c r="K2" s="980"/>
      <c r="L2" s="980"/>
      <c r="M2" s="980"/>
      <c r="N2" s="980"/>
    </row>
    <row r="3" spans="1:18" ht="15" customHeight="1">
      <c r="J3" s="769" t="s">
        <v>504</v>
      </c>
      <c r="K3" s="769"/>
      <c r="L3" s="769"/>
      <c r="M3" s="769"/>
      <c r="N3" s="769"/>
    </row>
    <row r="4" spans="1:18" ht="27" customHeight="1">
      <c r="A4" s="981" t="s">
        <v>905</v>
      </c>
      <c r="B4" s="981"/>
      <c r="C4" s="981"/>
      <c r="D4" s="974"/>
      <c r="E4" s="598" t="s">
        <v>907</v>
      </c>
      <c r="F4" s="598" t="s">
        <v>643</v>
      </c>
      <c r="G4" s="598" t="s">
        <v>92</v>
      </c>
      <c r="H4" s="974" t="s">
        <v>905</v>
      </c>
      <c r="I4" s="974"/>
      <c r="J4" s="974"/>
      <c r="K4" s="975"/>
      <c r="L4" s="598" t="s">
        <v>907</v>
      </c>
      <c r="M4" s="598" t="s">
        <v>643</v>
      </c>
      <c r="N4" s="599" t="s">
        <v>92</v>
      </c>
    </row>
    <row r="5" spans="1:18" ht="18" customHeight="1">
      <c r="A5" s="600"/>
      <c r="B5" s="600"/>
      <c r="C5" s="628"/>
      <c r="D5" s="629"/>
      <c r="E5" s="602"/>
      <c r="F5" s="603"/>
      <c r="G5" s="647"/>
      <c r="H5" s="605"/>
      <c r="I5" s="605"/>
      <c r="J5" s="605"/>
      <c r="K5" s="601"/>
      <c r="L5" s="603"/>
      <c r="M5" s="603"/>
      <c r="N5" s="603"/>
    </row>
    <row r="6" spans="1:18" ht="24.95" customHeight="1">
      <c r="A6" s="605"/>
      <c r="B6" s="965" t="s">
        <v>581</v>
      </c>
      <c r="C6" s="884"/>
      <c r="D6" s="406"/>
      <c r="E6" s="609">
        <v>97</v>
      </c>
      <c r="F6" s="648">
        <v>28</v>
      </c>
      <c r="G6" s="611">
        <v>69</v>
      </c>
      <c r="H6" s="605"/>
      <c r="I6" s="605"/>
      <c r="J6" s="405" t="s">
        <v>941</v>
      </c>
      <c r="K6" s="605"/>
      <c r="L6" s="609">
        <v>14</v>
      </c>
      <c r="M6" s="610">
        <v>10</v>
      </c>
      <c r="N6" s="610">
        <v>4</v>
      </c>
    </row>
    <row r="7" spans="1:18" ht="24.95" customHeight="1">
      <c r="A7" s="605"/>
      <c r="B7" s="965" t="s">
        <v>922</v>
      </c>
      <c r="C7" s="884"/>
      <c r="D7" s="406"/>
      <c r="E7" s="609">
        <v>53</v>
      </c>
      <c r="F7" s="648">
        <v>38</v>
      </c>
      <c r="G7" s="611">
        <v>15</v>
      </c>
      <c r="H7" s="605"/>
      <c r="I7" s="605"/>
      <c r="J7" s="405" t="s">
        <v>915</v>
      </c>
      <c r="K7" s="605"/>
      <c r="L7" s="609">
        <v>45</v>
      </c>
      <c r="M7" s="610">
        <v>33</v>
      </c>
      <c r="N7" s="610">
        <v>12</v>
      </c>
    </row>
    <row r="8" spans="1:18" ht="24.95" customHeight="1">
      <c r="A8" s="605"/>
      <c r="B8" s="965" t="s">
        <v>116</v>
      </c>
      <c r="C8" s="884"/>
      <c r="D8" s="504"/>
      <c r="E8" s="631">
        <f>SUM(E9,E24:E36,L6:L18)</f>
        <v>2491</v>
      </c>
      <c r="F8" s="435">
        <f>SUM(F9,F24:F36,M6:M18)</f>
        <v>1684</v>
      </c>
      <c r="G8" s="612">
        <f>SUM(G9,G24:G36,N6:N18)</f>
        <v>807</v>
      </c>
      <c r="H8" s="605"/>
      <c r="I8" s="605"/>
      <c r="J8" s="649" t="s">
        <v>944</v>
      </c>
      <c r="K8" s="605"/>
      <c r="L8" s="609">
        <v>50</v>
      </c>
      <c r="M8" s="610">
        <v>32</v>
      </c>
      <c r="N8" s="610">
        <v>18</v>
      </c>
    </row>
    <row r="9" spans="1:18" ht="24.95" customHeight="1">
      <c r="A9" s="605"/>
      <c r="B9" s="605"/>
      <c r="C9" s="405" t="s">
        <v>456</v>
      </c>
      <c r="D9" s="629"/>
      <c r="E9" s="435">
        <f>SUM(E10:E23)</f>
        <v>491</v>
      </c>
      <c r="F9" s="435">
        <f>SUM(F10:F23)</f>
        <v>308</v>
      </c>
      <c r="G9" s="612">
        <f>SUM(G10:G23)</f>
        <v>183</v>
      </c>
      <c r="H9" s="605"/>
      <c r="I9" s="605"/>
      <c r="J9" s="405" t="s">
        <v>11</v>
      </c>
      <c r="K9" s="416"/>
      <c r="L9" s="609">
        <v>77</v>
      </c>
      <c r="M9" s="610">
        <v>55</v>
      </c>
      <c r="N9" s="610">
        <v>22</v>
      </c>
      <c r="P9" s="632"/>
      <c r="Q9" s="632"/>
      <c r="R9" s="632"/>
    </row>
    <row r="10" spans="1:18" ht="24.95" customHeight="1">
      <c r="A10" s="605"/>
      <c r="B10" s="650"/>
      <c r="C10" s="651" t="s">
        <v>62</v>
      </c>
      <c r="D10" s="400"/>
      <c r="E10" s="435">
        <v>14</v>
      </c>
      <c r="F10" s="435">
        <v>12</v>
      </c>
      <c r="G10" s="612">
        <v>2</v>
      </c>
      <c r="H10" s="605"/>
      <c r="I10" s="605"/>
      <c r="J10" s="651" t="s">
        <v>946</v>
      </c>
      <c r="K10" s="34"/>
      <c r="L10" s="197">
        <v>80</v>
      </c>
      <c r="M10" s="197">
        <v>38</v>
      </c>
      <c r="N10" s="197">
        <v>42</v>
      </c>
    </row>
    <row r="11" spans="1:18" ht="24.95" customHeight="1">
      <c r="A11" s="605"/>
      <c r="B11" s="652"/>
      <c r="C11" s="651" t="s">
        <v>938</v>
      </c>
      <c r="D11" s="630"/>
      <c r="E11" s="637">
        <v>9</v>
      </c>
      <c r="F11" s="435">
        <v>5</v>
      </c>
      <c r="G11" s="224">
        <v>4</v>
      </c>
      <c r="H11" s="605"/>
      <c r="I11" s="605"/>
      <c r="J11" s="651" t="s">
        <v>947</v>
      </c>
      <c r="K11" s="34"/>
      <c r="L11" s="197">
        <v>66</v>
      </c>
      <c r="M11" s="197">
        <v>51</v>
      </c>
      <c r="N11" s="197">
        <v>15</v>
      </c>
    </row>
    <row r="12" spans="1:18" ht="24.95" customHeight="1">
      <c r="B12" s="652"/>
      <c r="C12" s="651" t="s">
        <v>548</v>
      </c>
      <c r="D12" s="630"/>
      <c r="E12" s="631">
        <v>26</v>
      </c>
      <c r="F12" s="435">
        <v>20</v>
      </c>
      <c r="G12" s="612">
        <v>6</v>
      </c>
      <c r="H12" s="605"/>
      <c r="I12" s="605"/>
      <c r="J12" s="405" t="s">
        <v>949</v>
      </c>
      <c r="K12" s="406"/>
      <c r="L12" s="610">
        <v>11</v>
      </c>
      <c r="M12" s="610">
        <v>9</v>
      </c>
      <c r="N12" s="610">
        <v>2</v>
      </c>
    </row>
    <row r="13" spans="1:18" ht="24.95" customHeight="1">
      <c r="B13" s="652"/>
      <c r="C13" s="651" t="s">
        <v>950</v>
      </c>
      <c r="D13" s="630"/>
      <c r="E13" s="631">
        <v>26</v>
      </c>
      <c r="F13" s="435">
        <v>21</v>
      </c>
      <c r="G13" s="612">
        <v>5</v>
      </c>
      <c r="H13" s="605"/>
      <c r="I13" s="605"/>
      <c r="J13" s="405" t="s">
        <v>371</v>
      </c>
      <c r="K13" s="406"/>
      <c r="L13" s="610">
        <v>108</v>
      </c>
      <c r="M13" s="610">
        <v>63</v>
      </c>
      <c r="N13" s="610">
        <v>45</v>
      </c>
    </row>
    <row r="14" spans="1:18" ht="24.95" customHeight="1">
      <c r="B14" s="652"/>
      <c r="C14" s="651" t="s">
        <v>645</v>
      </c>
      <c r="D14" s="630"/>
      <c r="E14" s="631">
        <v>39</v>
      </c>
      <c r="F14" s="435">
        <v>28</v>
      </c>
      <c r="G14" s="612">
        <v>11</v>
      </c>
      <c r="H14" s="605"/>
      <c r="I14" s="605"/>
      <c r="J14" s="405" t="s">
        <v>299</v>
      </c>
      <c r="K14" s="406"/>
      <c r="L14" s="610">
        <v>92</v>
      </c>
      <c r="M14" s="610">
        <v>54</v>
      </c>
      <c r="N14" s="610">
        <v>38</v>
      </c>
    </row>
    <row r="15" spans="1:18" ht="24.95" customHeight="1">
      <c r="B15" s="652"/>
      <c r="C15" s="651" t="s">
        <v>236</v>
      </c>
      <c r="D15" s="630"/>
      <c r="E15" s="631">
        <v>32</v>
      </c>
      <c r="F15" s="435">
        <v>23</v>
      </c>
      <c r="G15" s="612">
        <v>9</v>
      </c>
      <c r="H15" s="605"/>
      <c r="I15" s="605"/>
      <c r="J15" s="405" t="s">
        <v>952</v>
      </c>
      <c r="K15" s="406"/>
      <c r="L15" s="610">
        <v>101</v>
      </c>
      <c r="M15" s="610">
        <v>70</v>
      </c>
      <c r="N15" s="610">
        <v>31</v>
      </c>
    </row>
    <row r="16" spans="1:18" ht="24.95" customHeight="1">
      <c r="C16" s="405" t="s">
        <v>951</v>
      </c>
      <c r="D16" s="630"/>
      <c r="E16" s="631">
        <v>23</v>
      </c>
      <c r="F16" s="435">
        <v>16</v>
      </c>
      <c r="G16" s="612">
        <v>7</v>
      </c>
      <c r="H16" s="605"/>
      <c r="I16" s="605"/>
      <c r="J16" s="405" t="s">
        <v>953</v>
      </c>
      <c r="K16" s="406"/>
      <c r="L16" s="610">
        <v>145</v>
      </c>
      <c r="M16" s="610">
        <v>112</v>
      </c>
      <c r="N16" s="435">
        <v>33</v>
      </c>
    </row>
    <row r="17" spans="3:21" ht="24.95" customHeight="1">
      <c r="C17" s="405" t="s">
        <v>58</v>
      </c>
      <c r="D17" s="630"/>
      <c r="E17" s="631">
        <v>12</v>
      </c>
      <c r="F17" s="435">
        <v>6</v>
      </c>
      <c r="G17" s="612">
        <v>6</v>
      </c>
      <c r="H17" s="605"/>
      <c r="I17" s="605"/>
      <c r="J17" s="405" t="s">
        <v>955</v>
      </c>
      <c r="K17" s="406"/>
      <c r="L17" s="610">
        <v>17</v>
      </c>
      <c r="M17" s="610">
        <v>11</v>
      </c>
      <c r="N17" s="610">
        <v>6</v>
      </c>
    </row>
    <row r="18" spans="3:21" ht="24.95" customHeight="1">
      <c r="C18" s="405" t="s">
        <v>954</v>
      </c>
      <c r="D18" s="630"/>
      <c r="E18" s="631">
        <v>55</v>
      </c>
      <c r="F18" s="435">
        <v>31</v>
      </c>
      <c r="G18" s="612">
        <v>24</v>
      </c>
      <c r="H18" s="605"/>
      <c r="I18" s="605"/>
      <c r="J18" s="617" t="s">
        <v>924</v>
      </c>
      <c r="K18" s="406"/>
      <c r="L18" s="610">
        <v>25</v>
      </c>
      <c r="M18" s="610">
        <v>15</v>
      </c>
      <c r="N18" s="610">
        <v>10</v>
      </c>
    </row>
    <row r="19" spans="3:21" ht="24.95" customHeight="1">
      <c r="C19" s="405" t="s">
        <v>192</v>
      </c>
      <c r="D19" s="630"/>
      <c r="E19" s="631">
        <v>184</v>
      </c>
      <c r="F19" s="435">
        <v>106</v>
      </c>
      <c r="G19" s="612">
        <v>78</v>
      </c>
      <c r="H19" s="605"/>
      <c r="I19" s="965" t="s">
        <v>12</v>
      </c>
      <c r="J19" s="965"/>
      <c r="K19" s="406"/>
      <c r="L19" s="610">
        <v>99</v>
      </c>
      <c r="M19" s="610">
        <v>74</v>
      </c>
      <c r="N19" s="610">
        <v>25</v>
      </c>
    </row>
    <row r="20" spans="3:21" ht="24.95" customHeight="1">
      <c r="C20" s="405" t="s">
        <v>923</v>
      </c>
      <c r="D20" s="630"/>
      <c r="E20" s="631">
        <v>12</v>
      </c>
      <c r="F20" s="435">
        <v>4</v>
      </c>
      <c r="G20" s="612">
        <v>8</v>
      </c>
      <c r="H20" s="605"/>
      <c r="I20" s="605"/>
      <c r="J20" s="405" t="s">
        <v>174</v>
      </c>
      <c r="K20" s="406"/>
      <c r="L20" s="610">
        <v>22</v>
      </c>
      <c r="M20" s="610">
        <v>16</v>
      </c>
      <c r="N20" s="435">
        <v>6</v>
      </c>
    </row>
    <row r="21" spans="3:21" ht="24.95" customHeight="1">
      <c r="C21" s="405" t="s">
        <v>88</v>
      </c>
      <c r="D21" s="630"/>
      <c r="E21" s="631">
        <v>10</v>
      </c>
      <c r="F21" s="435">
        <v>7</v>
      </c>
      <c r="G21" s="612">
        <v>3</v>
      </c>
      <c r="H21" s="605"/>
      <c r="I21" s="605"/>
      <c r="J21" s="405" t="s">
        <v>958</v>
      </c>
      <c r="K21" s="406"/>
      <c r="L21" s="610">
        <v>19</v>
      </c>
      <c r="M21" s="610">
        <v>14</v>
      </c>
      <c r="N21" s="610">
        <v>5</v>
      </c>
    </row>
    <row r="22" spans="3:21" ht="24.95" customHeight="1">
      <c r="C22" s="405" t="s">
        <v>130</v>
      </c>
      <c r="D22" s="630"/>
      <c r="E22" s="631">
        <v>4</v>
      </c>
      <c r="F22" s="435">
        <v>4</v>
      </c>
      <c r="G22" s="612" t="s">
        <v>415</v>
      </c>
      <c r="H22" s="233"/>
      <c r="I22" s="233"/>
      <c r="J22" s="405" t="s">
        <v>960</v>
      </c>
      <c r="K22" s="406"/>
      <c r="L22" s="610">
        <v>35</v>
      </c>
      <c r="M22" s="610">
        <v>27</v>
      </c>
      <c r="N22" s="610">
        <v>8</v>
      </c>
    </row>
    <row r="23" spans="3:21" ht="24.95" customHeight="1">
      <c r="C23" s="617" t="s">
        <v>340</v>
      </c>
      <c r="D23" s="630"/>
      <c r="E23" s="631">
        <v>45</v>
      </c>
      <c r="F23" s="435">
        <v>25</v>
      </c>
      <c r="G23" s="612">
        <v>20</v>
      </c>
      <c r="H23" s="633"/>
      <c r="I23" s="633"/>
      <c r="J23" s="617" t="s">
        <v>924</v>
      </c>
      <c r="K23" s="406"/>
      <c r="L23" s="610">
        <v>23</v>
      </c>
      <c r="M23" s="610">
        <v>17</v>
      </c>
      <c r="N23" s="610">
        <v>6</v>
      </c>
    </row>
    <row r="24" spans="3:21" ht="24.95" customHeight="1">
      <c r="C24" s="405" t="s">
        <v>957</v>
      </c>
      <c r="D24" s="630"/>
      <c r="E24" s="435">
        <v>151</v>
      </c>
      <c r="F24" s="435">
        <v>104</v>
      </c>
      <c r="G24" s="612">
        <v>47</v>
      </c>
      <c r="H24" s="605"/>
      <c r="I24" s="965" t="s">
        <v>978</v>
      </c>
      <c r="J24" s="965"/>
      <c r="K24" s="406"/>
      <c r="L24" s="610">
        <v>15</v>
      </c>
      <c r="M24" s="610">
        <v>6</v>
      </c>
      <c r="N24" s="435">
        <v>9</v>
      </c>
    </row>
    <row r="25" spans="3:21" ht="24.95" customHeight="1">
      <c r="C25" s="405" t="s">
        <v>959</v>
      </c>
      <c r="D25" s="630"/>
      <c r="E25" s="435">
        <v>68</v>
      </c>
      <c r="F25" s="435">
        <v>46</v>
      </c>
      <c r="G25" s="612">
        <v>22</v>
      </c>
      <c r="H25" s="605"/>
      <c r="I25" s="979" t="s">
        <v>979</v>
      </c>
      <c r="J25" s="987"/>
      <c r="K25" s="406"/>
      <c r="L25" s="609">
        <v>95</v>
      </c>
      <c r="M25" s="610">
        <v>31</v>
      </c>
      <c r="N25" s="610">
        <v>64</v>
      </c>
    </row>
    <row r="26" spans="3:21" ht="24.95" customHeight="1">
      <c r="C26" s="405" t="s">
        <v>961</v>
      </c>
      <c r="D26" s="630"/>
      <c r="E26" s="435">
        <v>19</v>
      </c>
      <c r="F26" s="435">
        <v>16</v>
      </c>
      <c r="G26" s="612">
        <v>3</v>
      </c>
      <c r="H26" s="605"/>
      <c r="I26" s="605"/>
      <c r="J26" s="405"/>
      <c r="K26" s="186"/>
      <c r="L26" s="610"/>
      <c r="M26" s="610"/>
      <c r="N26" s="610"/>
    </row>
    <row r="27" spans="3:21" ht="24.95" customHeight="1">
      <c r="C27" s="405" t="s">
        <v>963</v>
      </c>
      <c r="D27" s="630"/>
      <c r="E27" s="435">
        <v>10</v>
      </c>
      <c r="F27" s="435">
        <v>5</v>
      </c>
      <c r="G27" s="612">
        <v>5</v>
      </c>
      <c r="J27" s="405"/>
      <c r="K27" s="186"/>
      <c r="L27" s="610"/>
      <c r="M27" s="610"/>
      <c r="N27" s="610"/>
      <c r="O27" s="627"/>
      <c r="P27" s="405"/>
      <c r="Q27" s="405"/>
      <c r="R27" s="405"/>
      <c r="S27" s="610"/>
      <c r="T27" s="610"/>
      <c r="U27" s="610"/>
    </row>
    <row r="28" spans="3:21" ht="24.95" customHeight="1">
      <c r="C28" s="405" t="s">
        <v>44</v>
      </c>
      <c r="D28" s="630"/>
      <c r="E28" s="435">
        <v>500</v>
      </c>
      <c r="F28" s="435">
        <v>384</v>
      </c>
      <c r="G28" s="612">
        <v>116</v>
      </c>
      <c r="H28" s="574"/>
      <c r="I28" s="405"/>
      <c r="J28" s="405"/>
      <c r="K28" s="186"/>
      <c r="L28" s="610"/>
      <c r="M28" s="610"/>
      <c r="N28" s="610"/>
      <c r="O28" s="627"/>
    </row>
    <row r="29" spans="3:21" ht="24.95" customHeight="1">
      <c r="C29" s="405" t="s">
        <v>110</v>
      </c>
      <c r="D29" s="630"/>
      <c r="E29" s="435">
        <v>27</v>
      </c>
      <c r="F29" s="435">
        <v>19</v>
      </c>
      <c r="G29" s="612">
        <v>8</v>
      </c>
      <c r="H29" s="574"/>
      <c r="I29" s="405"/>
      <c r="J29" s="617"/>
      <c r="K29" s="406"/>
      <c r="L29" s="610"/>
      <c r="M29" s="610"/>
      <c r="N29" s="610"/>
      <c r="O29" s="627"/>
      <c r="Q29" s="405"/>
      <c r="R29" s="405"/>
    </row>
    <row r="30" spans="3:21" ht="24.95" customHeight="1">
      <c r="C30" s="405" t="s">
        <v>965</v>
      </c>
      <c r="D30" s="630"/>
      <c r="E30" s="435">
        <v>87</v>
      </c>
      <c r="F30" s="435">
        <v>52</v>
      </c>
      <c r="G30" s="612">
        <v>35</v>
      </c>
      <c r="H30" s="405"/>
      <c r="I30" s="965"/>
      <c r="J30" s="965"/>
      <c r="K30" s="186"/>
      <c r="L30" s="609"/>
      <c r="M30" s="610"/>
      <c r="N30" s="610"/>
      <c r="O30" s="627"/>
      <c r="Q30" s="634"/>
      <c r="R30" s="405"/>
    </row>
    <row r="31" spans="3:21" ht="24.95" customHeight="1">
      <c r="C31" s="405" t="s">
        <v>967</v>
      </c>
      <c r="D31" s="630"/>
      <c r="E31" s="435">
        <v>9</v>
      </c>
      <c r="F31" s="435">
        <v>6</v>
      </c>
      <c r="G31" s="612">
        <v>3</v>
      </c>
      <c r="H31" s="634"/>
      <c r="I31" s="634"/>
      <c r="J31" s="405"/>
      <c r="K31" s="406"/>
      <c r="L31" s="609"/>
      <c r="M31" s="610"/>
      <c r="N31" s="610"/>
      <c r="Q31" s="634"/>
      <c r="R31" s="405"/>
    </row>
    <row r="32" spans="3:21" ht="24.95" customHeight="1">
      <c r="C32" s="405" t="s">
        <v>117</v>
      </c>
      <c r="D32" s="630"/>
      <c r="E32" s="435">
        <v>19</v>
      </c>
      <c r="F32" s="435">
        <v>12</v>
      </c>
      <c r="G32" s="612">
        <v>7</v>
      </c>
      <c r="H32" s="634"/>
      <c r="I32" s="405"/>
      <c r="J32" s="405"/>
      <c r="K32" s="406"/>
      <c r="L32" s="609"/>
      <c r="M32" s="610"/>
      <c r="N32" s="610"/>
      <c r="Q32" s="634"/>
      <c r="R32" s="405"/>
    </row>
    <row r="33" spans="1:18" ht="24.95" customHeight="1">
      <c r="C33" s="405" t="s">
        <v>936</v>
      </c>
      <c r="D33" s="630"/>
      <c r="E33" s="435">
        <v>79</v>
      </c>
      <c r="F33" s="435">
        <v>45</v>
      </c>
      <c r="G33" s="612">
        <v>34</v>
      </c>
      <c r="H33" s="634"/>
      <c r="I33" s="405"/>
      <c r="J33" s="405"/>
      <c r="K33" s="406"/>
      <c r="L33" s="609"/>
      <c r="M33" s="610"/>
      <c r="N33" s="610"/>
      <c r="Q33" s="634"/>
      <c r="R33" s="617"/>
    </row>
    <row r="34" spans="1:18" ht="24.95" customHeight="1">
      <c r="C34" s="405" t="s">
        <v>937</v>
      </c>
      <c r="D34" s="630"/>
      <c r="E34" s="435">
        <v>39</v>
      </c>
      <c r="F34" s="435">
        <v>33</v>
      </c>
      <c r="G34" s="612">
        <v>6</v>
      </c>
      <c r="H34" s="634"/>
      <c r="I34" s="405"/>
      <c r="J34" s="617"/>
      <c r="K34" s="406"/>
      <c r="L34" s="609"/>
      <c r="M34" s="610"/>
      <c r="N34" s="610"/>
    </row>
    <row r="35" spans="1:18" ht="24.95" customHeight="1">
      <c r="C35" s="405" t="s">
        <v>939</v>
      </c>
      <c r="D35" s="630"/>
      <c r="E35" s="435">
        <v>138</v>
      </c>
      <c r="F35" s="435">
        <v>89</v>
      </c>
      <c r="G35" s="612">
        <v>49</v>
      </c>
      <c r="H35" s="634"/>
      <c r="I35" s="965"/>
      <c r="J35" s="965"/>
      <c r="K35" s="406"/>
      <c r="L35" s="609"/>
      <c r="M35" s="610"/>
      <c r="N35" s="610"/>
    </row>
    <row r="36" spans="1:18" ht="24.95" customHeight="1">
      <c r="A36" s="58"/>
      <c r="B36" s="58"/>
      <c r="C36" s="622" t="s">
        <v>940</v>
      </c>
      <c r="D36" s="638"/>
      <c r="E36" s="639">
        <v>23</v>
      </c>
      <c r="F36" s="639">
        <v>12</v>
      </c>
      <c r="G36" s="640">
        <v>11</v>
      </c>
      <c r="H36" s="653"/>
      <c r="I36" s="984"/>
      <c r="J36" s="985"/>
      <c r="K36" s="623"/>
      <c r="L36" s="242"/>
      <c r="M36" s="243"/>
      <c r="N36" s="243"/>
    </row>
    <row r="37" spans="1:18">
      <c r="L37" s="986" t="s">
        <v>497</v>
      </c>
      <c r="M37" s="986"/>
      <c r="N37" s="986"/>
    </row>
  </sheetData>
  <mergeCells count="15">
    <mergeCell ref="A1:N1"/>
    <mergeCell ref="A2:N2"/>
    <mergeCell ref="J3:N3"/>
    <mergeCell ref="A4:D4"/>
    <mergeCell ref="H4:K4"/>
    <mergeCell ref="B6:C6"/>
    <mergeCell ref="I35:J35"/>
    <mergeCell ref="I36:J36"/>
    <mergeCell ref="L37:N37"/>
    <mergeCell ref="B7:C7"/>
    <mergeCell ref="B8:C8"/>
    <mergeCell ref="I19:J19"/>
    <mergeCell ref="I24:J24"/>
    <mergeCell ref="I25:J25"/>
    <mergeCell ref="I30:J30"/>
  </mergeCells>
  <phoneticPr fontId="68"/>
  <pageMargins left="1.1811023622047245" right="0.55118110236220474" top="0.83" bottom="0.86614173228346458" header="0.51181102362204722" footer="0.51181102362204722"/>
  <pageSetup paperSize="9" scale="88" firstPageNumber="0" orientation="portrait" r:id="rId1"/>
  <headerFooter alignWithMargins="0">
    <oddFooter>&amp;C&amp;"ＭＳ Ｐ明朝,標準"&amp;10
- 35 -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tabSelected="1" topLeftCell="A37" zoomScaleNormal="100" workbookViewId="0">
      <selection activeCell="L40" sqref="L40"/>
    </sheetView>
  </sheetViews>
  <sheetFormatPr defaultRowHeight="13.5"/>
  <cols>
    <col min="2" max="2" width="9" style="19"/>
    <col min="4" max="4" width="3.625" customWidth="1"/>
    <col min="10" max="10" width="8.75" customWidth="1"/>
  </cols>
  <sheetData>
    <row r="1" spans="1:14" ht="21">
      <c r="E1" s="679"/>
      <c r="F1" s="679"/>
      <c r="G1" s="679"/>
      <c r="H1" s="679"/>
      <c r="I1" s="679"/>
      <c r="J1" s="679"/>
      <c r="K1" s="679"/>
      <c r="L1" s="679"/>
      <c r="M1" s="679"/>
      <c r="N1" s="679"/>
    </row>
    <row r="3" spans="1:14">
      <c r="A3" s="20" t="s">
        <v>996</v>
      </c>
      <c r="B3" s="21" t="s">
        <v>985</v>
      </c>
      <c r="C3" s="20" t="s">
        <v>997</v>
      </c>
    </row>
    <row r="4" spans="1:14">
      <c r="A4" s="20" t="s">
        <v>1007</v>
      </c>
      <c r="B4" s="22">
        <v>-2359</v>
      </c>
      <c r="C4" s="23">
        <v>2251</v>
      </c>
    </row>
    <row r="5" spans="1:14">
      <c r="A5" s="20" t="s">
        <v>998</v>
      </c>
      <c r="B5" s="22">
        <v>-2037</v>
      </c>
      <c r="C5" s="23">
        <v>1968</v>
      </c>
    </row>
    <row r="6" spans="1:14">
      <c r="A6" s="20" t="s">
        <v>999</v>
      </c>
      <c r="B6" s="22">
        <v>-1995</v>
      </c>
      <c r="C6" s="23">
        <v>1897</v>
      </c>
    </row>
    <row r="7" spans="1:14">
      <c r="A7" s="20" t="s">
        <v>1000</v>
      </c>
      <c r="B7" s="22">
        <v>-2292</v>
      </c>
      <c r="C7" s="23">
        <v>2379</v>
      </c>
    </row>
    <row r="8" spans="1:14">
      <c r="A8" s="20" t="s">
        <v>1016</v>
      </c>
      <c r="B8" s="22">
        <v>-2641</v>
      </c>
      <c r="C8" s="23">
        <v>2734</v>
      </c>
    </row>
    <row r="9" spans="1:14">
      <c r="A9" s="20" t="s">
        <v>1009</v>
      </c>
      <c r="B9" s="22">
        <v>-2399</v>
      </c>
      <c r="C9" s="23">
        <v>2332</v>
      </c>
    </row>
    <row r="10" spans="1:14">
      <c r="A10" s="20" t="s">
        <v>1010</v>
      </c>
      <c r="B10" s="22">
        <v>-2174</v>
      </c>
      <c r="C10" s="23">
        <v>1982</v>
      </c>
    </row>
    <row r="11" spans="1:14">
      <c r="A11" s="20" t="s">
        <v>1017</v>
      </c>
      <c r="B11" s="22">
        <v>-1983</v>
      </c>
      <c r="C11" s="23">
        <v>1929</v>
      </c>
    </row>
    <row r="12" spans="1:14">
      <c r="A12" s="20" t="s">
        <v>1018</v>
      </c>
      <c r="B12" s="22">
        <v>-1756</v>
      </c>
      <c r="C12" s="23">
        <v>1649</v>
      </c>
    </row>
    <row r="13" spans="1:14">
      <c r="A13" s="20" t="s">
        <v>1011</v>
      </c>
      <c r="B13" s="22">
        <v>-1334</v>
      </c>
      <c r="C13" s="23">
        <v>1667</v>
      </c>
    </row>
    <row r="14" spans="1:14">
      <c r="A14" s="20" t="s">
        <v>1012</v>
      </c>
      <c r="B14" s="22">
        <v>-1151</v>
      </c>
      <c r="C14" s="23">
        <v>1283</v>
      </c>
    </row>
    <row r="15" spans="1:14">
      <c r="A15" s="20" t="s">
        <v>1019</v>
      </c>
      <c r="B15" s="22">
        <v>-1005</v>
      </c>
      <c r="C15" s="23">
        <v>1182</v>
      </c>
    </row>
    <row r="16" spans="1:14">
      <c r="A16" s="20" t="s">
        <v>1020</v>
      </c>
      <c r="B16" s="22">
        <v>-831</v>
      </c>
      <c r="C16" s="23">
        <v>884</v>
      </c>
    </row>
    <row r="17" spans="1:3">
      <c r="A17" s="20" t="s">
        <v>1003</v>
      </c>
      <c r="B17" s="22">
        <v>-737</v>
      </c>
      <c r="C17" s="23">
        <v>795</v>
      </c>
    </row>
    <row r="18" spans="1:3">
      <c r="A18" s="20" t="s">
        <v>1014</v>
      </c>
      <c r="B18" s="22">
        <v>-512</v>
      </c>
      <c r="C18" s="23">
        <v>630</v>
      </c>
    </row>
    <row r="19" spans="1:3">
      <c r="A19" s="20" t="s">
        <v>1021</v>
      </c>
      <c r="B19" s="22">
        <v>-327</v>
      </c>
      <c r="C19" s="23">
        <v>415</v>
      </c>
    </row>
    <row r="20" spans="1:3">
      <c r="A20" s="20" t="s">
        <v>1015</v>
      </c>
      <c r="B20" s="22">
        <v>-147</v>
      </c>
      <c r="C20" s="23">
        <v>235</v>
      </c>
    </row>
    <row r="21" spans="1:3">
      <c r="A21" s="20" t="s">
        <v>1005</v>
      </c>
      <c r="B21" s="22">
        <v>-32</v>
      </c>
      <c r="C21" s="23">
        <v>106</v>
      </c>
    </row>
    <row r="22" spans="1:3">
      <c r="A22" s="20" t="s">
        <v>1022</v>
      </c>
      <c r="B22" s="22">
        <v>-10</v>
      </c>
      <c r="C22" s="23">
        <v>21</v>
      </c>
    </row>
    <row r="23" spans="1:3">
      <c r="A23" s="20" t="s">
        <v>1023</v>
      </c>
      <c r="B23" s="22">
        <v>-1</v>
      </c>
      <c r="C23" s="23">
        <v>4</v>
      </c>
    </row>
    <row r="24" spans="1:3">
      <c r="A24" s="20" t="s">
        <v>1006</v>
      </c>
      <c r="B24" s="24">
        <v>0</v>
      </c>
      <c r="C24" s="23">
        <v>0</v>
      </c>
    </row>
    <row r="32" spans="1:3">
      <c r="A32" s="20" t="s">
        <v>996</v>
      </c>
      <c r="B32" s="21" t="s">
        <v>985</v>
      </c>
      <c r="C32" s="20" t="s">
        <v>997</v>
      </c>
    </row>
    <row r="33" spans="1:3">
      <c r="A33" s="20" t="s">
        <v>1007</v>
      </c>
      <c r="B33" s="22">
        <f>-[2]P22!E26</f>
        <v>-1345</v>
      </c>
      <c r="C33" s="23">
        <f>[2]P22!F26</f>
        <v>1174</v>
      </c>
    </row>
    <row r="34" spans="1:3" ht="14.25">
      <c r="A34" s="20" t="s">
        <v>1024</v>
      </c>
      <c r="B34" s="25">
        <f>-[2]P22!E33</f>
        <v>-1504</v>
      </c>
      <c r="C34" s="26">
        <f>[2]P22!F33</f>
        <v>1441</v>
      </c>
    </row>
    <row r="35" spans="1:3" ht="14.25">
      <c r="A35" s="20" t="s">
        <v>1025</v>
      </c>
      <c r="B35" s="25">
        <f>-[2]P22!E40</f>
        <v>-1700</v>
      </c>
      <c r="C35" s="26">
        <f>[2]P22!F40</f>
        <v>1529</v>
      </c>
    </row>
    <row r="36" spans="1:3" ht="14.25">
      <c r="A36" s="20" t="s">
        <v>1008</v>
      </c>
      <c r="B36" s="25">
        <f>-[2]P22!E47</f>
        <v>-2266</v>
      </c>
      <c r="C36" s="26">
        <f>[2]P22!F47</f>
        <v>1913</v>
      </c>
    </row>
    <row r="37" spans="1:3" ht="14.25">
      <c r="A37" s="20" t="s">
        <v>1026</v>
      </c>
      <c r="B37" s="25">
        <f>-[2]P22!J26</f>
        <v>-2306</v>
      </c>
      <c r="C37" s="27">
        <f>[2]P22!K26</f>
        <v>2038</v>
      </c>
    </row>
    <row r="38" spans="1:3" ht="14.25">
      <c r="A38" s="20" t="s">
        <v>1027</v>
      </c>
      <c r="B38" s="25">
        <f>-[2]P22!J33</f>
        <v>-1918</v>
      </c>
      <c r="C38" s="27">
        <f>[2]P22!K33</f>
        <v>1655</v>
      </c>
    </row>
    <row r="39" spans="1:3" ht="14.25">
      <c r="A39" s="20" t="s">
        <v>1028</v>
      </c>
      <c r="B39" s="25">
        <f>-[2]P22!J40</f>
        <v>-2078</v>
      </c>
      <c r="C39" s="27">
        <f>[2]P22!K40</f>
        <v>1897</v>
      </c>
    </row>
    <row r="40" spans="1:3" ht="14.25">
      <c r="A40" s="20" t="s">
        <v>1029</v>
      </c>
      <c r="B40" s="25">
        <f>-[2]P22!J47</f>
        <v>-2335</v>
      </c>
      <c r="C40" s="27">
        <f>[2]P22!K47</f>
        <v>2264</v>
      </c>
    </row>
    <row r="41" spans="1:3" ht="14.25">
      <c r="A41" s="20" t="s">
        <v>1030</v>
      </c>
      <c r="B41" s="25">
        <f>-[2]P23!D4</f>
        <v>-3033</v>
      </c>
      <c r="C41" s="26">
        <f>[2]P23!E4</f>
        <v>2718</v>
      </c>
    </row>
    <row r="42" spans="1:3" ht="14.25">
      <c r="A42" s="20" t="s">
        <v>1031</v>
      </c>
      <c r="B42" s="25">
        <f>-[2]P23!D11</f>
        <v>-2680</v>
      </c>
      <c r="C42" s="26">
        <f>[2]P23!E11</f>
        <v>2557</v>
      </c>
    </row>
    <row r="43" spans="1:3" ht="14.25">
      <c r="A43" s="20" t="s">
        <v>1032</v>
      </c>
      <c r="B43" s="25">
        <f>-[2]P23!D18</f>
        <v>-2669</v>
      </c>
      <c r="C43" s="26">
        <f>[2]P23!E18</f>
        <v>2641</v>
      </c>
    </row>
    <row r="44" spans="1:3" ht="14.25">
      <c r="A44" s="20" t="s">
        <v>1001</v>
      </c>
      <c r="B44" s="25">
        <f>-[2]P23!D25</f>
        <v>-2702</v>
      </c>
      <c r="C44" s="26">
        <f>[2]P23!E25</f>
        <v>2702</v>
      </c>
    </row>
    <row r="45" spans="1:3" ht="14.25">
      <c r="A45" s="20" t="s">
        <v>1002</v>
      </c>
      <c r="B45" s="25">
        <f>-[2]P23!D32</f>
        <v>-3297</v>
      </c>
      <c r="C45" s="26">
        <f>[2]P23!E32</f>
        <v>3151</v>
      </c>
    </row>
    <row r="46" spans="1:3" ht="14.25">
      <c r="A46" s="20" t="s">
        <v>1013</v>
      </c>
      <c r="B46" s="25">
        <f>-[2]P23!D39</f>
        <v>-3643</v>
      </c>
      <c r="C46" s="26">
        <f>[2]P23!E39</f>
        <v>3555</v>
      </c>
    </row>
    <row r="47" spans="1:3" ht="14.25">
      <c r="A47" s="20" t="s">
        <v>1033</v>
      </c>
      <c r="B47" s="25">
        <f>-[2]P23!I4</f>
        <v>-2727</v>
      </c>
      <c r="C47" s="27">
        <f>[2]P23!J4</f>
        <v>2803</v>
      </c>
    </row>
    <row r="48" spans="1:3" ht="14.25">
      <c r="A48" s="20" t="s">
        <v>1004</v>
      </c>
      <c r="B48" s="25">
        <f>-[2]P23!I11</f>
        <v>-1981</v>
      </c>
      <c r="C48" s="27">
        <f>[2]P23!J11</f>
        <v>2225</v>
      </c>
    </row>
    <row r="49" spans="1:3" ht="14.25">
      <c r="A49" s="20" t="s">
        <v>1015</v>
      </c>
      <c r="B49" s="25">
        <f>-[2]P23!I18</f>
        <v>-1255</v>
      </c>
      <c r="C49" s="27">
        <f>[2]P23!J18</f>
        <v>1732</v>
      </c>
    </row>
    <row r="50" spans="1:3" ht="14.25">
      <c r="A50" s="20" t="s">
        <v>1034</v>
      </c>
      <c r="B50" s="25">
        <f>-[2]P23!I25</f>
        <v>-617</v>
      </c>
      <c r="C50" s="27">
        <f>[2]P23!J25</f>
        <v>1208</v>
      </c>
    </row>
    <row r="51" spans="1:3" ht="14.25">
      <c r="A51" s="20" t="s">
        <v>1035</v>
      </c>
      <c r="B51" s="25">
        <f>-[2]P23!I32</f>
        <v>-218</v>
      </c>
      <c r="C51" s="27">
        <f>[2]P23!J32</f>
        <v>656</v>
      </c>
    </row>
    <row r="52" spans="1:3" ht="14.25">
      <c r="A52" s="20" t="s">
        <v>1036</v>
      </c>
      <c r="B52" s="25">
        <f>-[2]P23!I39</f>
        <v>-41</v>
      </c>
      <c r="C52" s="27">
        <f>[2]P23!J39</f>
        <v>206</v>
      </c>
    </row>
    <row r="53" spans="1:3" ht="14.25">
      <c r="A53" s="20" t="s">
        <v>1006</v>
      </c>
      <c r="B53" s="25">
        <f>-[2]P23!I46</f>
        <v>-3</v>
      </c>
      <c r="C53" s="27">
        <f>[2]P23!J46</f>
        <v>26</v>
      </c>
    </row>
    <row r="54" spans="1:3">
      <c r="B54" s="28">
        <f>SUM(B33:B53)</f>
        <v>-40318</v>
      </c>
      <c r="C54">
        <f>SUM(C33:C53)</f>
        <v>40091</v>
      </c>
    </row>
  </sheetData>
  <mergeCells count="1">
    <mergeCell ref="E1:N1"/>
  </mergeCells>
  <phoneticPr fontId="68"/>
  <pageMargins left="0.55118110236220474" right="0.43307086614173229" top="0.9055118110236221" bottom="0.74803149606299213" header="0.47244094488188981" footer="0.51181102362204722"/>
  <pageSetup paperSize="9" scale="95" firstPageNumber="0" orientation="portrait" r:id="rId1"/>
  <headerFooter alignWithMargins="0">
    <oddFooter>&amp;C&amp;"ＭＳ Ｐ明朝,標準"&amp;10
- 9 -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9:F19"/>
  <sheetViews>
    <sheetView tabSelected="1" zoomScaleNormal="100" workbookViewId="0">
      <selection activeCell="L40" sqref="L40"/>
    </sheetView>
  </sheetViews>
  <sheetFormatPr defaultRowHeight="13.5"/>
  <sheetData>
    <row r="9" spans="4:6" ht="13.5" customHeight="1">
      <c r="D9" s="673" t="s">
        <v>980</v>
      </c>
      <c r="E9" s="673"/>
      <c r="F9" s="673"/>
    </row>
    <row r="10" spans="4:6" ht="13.5" customHeight="1">
      <c r="D10" s="673"/>
      <c r="E10" s="673"/>
      <c r="F10" s="673"/>
    </row>
    <row r="11" spans="4:6" ht="13.5" customHeight="1">
      <c r="D11" s="673"/>
      <c r="E11" s="673"/>
      <c r="F11" s="673"/>
    </row>
    <row r="12" spans="4:6" ht="13.5" customHeight="1">
      <c r="D12" s="673"/>
      <c r="E12" s="673"/>
      <c r="F12" s="673"/>
    </row>
    <row r="13" spans="4:6" ht="13.5" customHeight="1">
      <c r="D13" s="673"/>
      <c r="E13" s="673"/>
      <c r="F13" s="673"/>
    </row>
    <row r="14" spans="4:6" ht="13.5" customHeight="1">
      <c r="D14" s="673"/>
      <c r="E14" s="673"/>
      <c r="F14" s="673"/>
    </row>
    <row r="15" spans="4:6" ht="13.5" customHeight="1">
      <c r="D15" s="673"/>
      <c r="E15" s="673"/>
      <c r="F15" s="673"/>
    </row>
    <row r="16" spans="4:6" ht="13.5" customHeight="1">
      <c r="D16" s="673"/>
      <c r="E16" s="673"/>
      <c r="F16" s="673"/>
    </row>
    <row r="17" spans="4:6" ht="13.5" customHeight="1">
      <c r="D17" s="673"/>
      <c r="E17" s="673"/>
      <c r="F17" s="673"/>
    </row>
    <row r="18" spans="4:6" ht="13.5" customHeight="1">
      <c r="D18" s="673"/>
      <c r="E18" s="673"/>
      <c r="F18" s="673"/>
    </row>
    <row r="19" spans="4:6" ht="13.5" customHeight="1">
      <c r="D19" s="673"/>
      <c r="E19" s="673"/>
      <c r="F19" s="673"/>
    </row>
  </sheetData>
  <phoneticPr fontId="68"/>
  <pageMargins left="0.78700000000000003" right="0.78700000000000003" top="0.98399999999999999" bottom="0.98399999999999999" header="0.51200000000000001" footer="0.51200000000000001"/>
  <pageSetup paperSize="9" firstPageNumber="0" orientation="portrait" r:id="rId1"/>
  <headerFooter alignWithMargins="0">
    <oddFooter>&amp;C&amp;"ＭＳ Ｐ明朝,標準"&amp;10- 36 -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tabSelected="1" zoomScaleNormal="100" workbookViewId="0">
      <selection activeCell="L40" sqref="L40"/>
    </sheetView>
  </sheetViews>
  <sheetFormatPr defaultRowHeight="13.5"/>
  <cols>
    <col min="1" max="1" width="5.25" bestFit="1" customWidth="1"/>
    <col min="2" max="2" width="3.25" customWidth="1"/>
    <col min="3" max="3" width="3.375" bestFit="1" customWidth="1"/>
    <col min="4" max="5" width="10.25" bestFit="1" customWidth="1"/>
    <col min="6" max="8" width="9.625" customWidth="1"/>
    <col min="9" max="9" width="10.25" bestFit="1" customWidth="1"/>
    <col min="10" max="10" width="16.5" customWidth="1"/>
  </cols>
  <sheetData>
    <row r="1" spans="1:10" ht="24" customHeight="1">
      <c r="A1" s="15"/>
      <c r="B1" s="15"/>
      <c r="C1" s="15"/>
      <c r="D1" s="15"/>
      <c r="E1" s="15"/>
      <c r="F1" s="15"/>
      <c r="G1" s="680" t="s">
        <v>112</v>
      </c>
      <c r="H1" s="680"/>
      <c r="I1" s="680"/>
      <c r="J1" s="680"/>
    </row>
    <row r="2" spans="1:10" ht="17.25" customHeight="1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24" customHeight="1">
      <c r="A3" s="681" t="s">
        <v>118</v>
      </c>
      <c r="B3" s="681"/>
      <c r="C3" s="682"/>
      <c r="D3" s="685" t="s">
        <v>14</v>
      </c>
      <c r="E3" s="31" t="s">
        <v>105</v>
      </c>
      <c r="F3" s="675" t="s">
        <v>36</v>
      </c>
      <c r="G3" s="675"/>
      <c r="H3" s="675"/>
      <c r="I3" s="31" t="s">
        <v>119</v>
      </c>
      <c r="J3" s="29"/>
    </row>
    <row r="4" spans="1:10" ht="24" customHeight="1">
      <c r="A4" s="683"/>
      <c r="B4" s="683"/>
      <c r="C4" s="684"/>
      <c r="D4" s="686"/>
      <c r="E4" s="33" t="s">
        <v>90</v>
      </c>
      <c r="F4" s="2" t="s">
        <v>37</v>
      </c>
      <c r="G4" s="2" t="s">
        <v>31</v>
      </c>
      <c r="H4" s="2" t="s">
        <v>39</v>
      </c>
      <c r="I4" s="33" t="s">
        <v>90</v>
      </c>
      <c r="J4" s="32"/>
    </row>
    <row r="5" spans="1:10" ht="15" customHeight="1">
      <c r="A5" s="15"/>
      <c r="B5" s="15"/>
      <c r="C5" s="34"/>
      <c r="D5" s="35" t="s">
        <v>24</v>
      </c>
      <c r="E5" s="35" t="s">
        <v>50</v>
      </c>
      <c r="F5" s="35" t="s">
        <v>120</v>
      </c>
      <c r="G5" s="35" t="s">
        <v>120</v>
      </c>
      <c r="H5" s="35" t="s">
        <v>120</v>
      </c>
      <c r="I5" s="36" t="s">
        <v>50</v>
      </c>
      <c r="J5" s="37"/>
    </row>
    <row r="6" spans="1:10" ht="15.75" customHeight="1">
      <c r="A6" s="15" t="s">
        <v>15</v>
      </c>
      <c r="B6" s="15">
        <v>9</v>
      </c>
      <c r="C6" s="34" t="s">
        <v>8</v>
      </c>
      <c r="D6" s="4">
        <v>1727</v>
      </c>
      <c r="E6" s="38" t="s">
        <v>20</v>
      </c>
      <c r="F6" s="4">
        <v>8717</v>
      </c>
      <c r="G6" s="4">
        <v>4251</v>
      </c>
      <c r="H6" s="4">
        <v>4466</v>
      </c>
      <c r="I6" s="39" t="s">
        <v>20</v>
      </c>
      <c r="J6" s="40" t="s">
        <v>4</v>
      </c>
    </row>
    <row r="7" spans="1:10" ht="15.75" customHeight="1">
      <c r="A7" s="15"/>
      <c r="B7" s="15">
        <v>14</v>
      </c>
      <c r="C7" s="34"/>
      <c r="D7" s="4">
        <v>1968</v>
      </c>
      <c r="E7" s="41">
        <v>14</v>
      </c>
      <c r="F7" s="4">
        <v>10173</v>
      </c>
      <c r="G7" s="4">
        <v>5020</v>
      </c>
      <c r="H7" s="4">
        <v>5153</v>
      </c>
      <c r="I7" s="42">
        <v>16.7</v>
      </c>
      <c r="J7" s="43" t="s">
        <v>121</v>
      </c>
    </row>
    <row r="8" spans="1:10" ht="15.75" customHeight="1">
      <c r="A8" s="15" t="s">
        <v>124</v>
      </c>
      <c r="B8" s="15">
        <v>5</v>
      </c>
      <c r="C8" s="34"/>
      <c r="D8" s="4">
        <v>2164</v>
      </c>
      <c r="E8" s="41">
        <v>10</v>
      </c>
      <c r="F8" s="4">
        <v>10856</v>
      </c>
      <c r="G8" s="4">
        <v>5330</v>
      </c>
      <c r="H8" s="4">
        <v>5526</v>
      </c>
      <c r="I8" s="42">
        <v>6.7</v>
      </c>
      <c r="J8" s="43" t="s">
        <v>121</v>
      </c>
    </row>
    <row r="9" spans="1:10" ht="15.75" customHeight="1">
      <c r="A9" s="15"/>
      <c r="B9" s="15">
        <v>10</v>
      </c>
      <c r="C9" s="34"/>
      <c r="D9" s="4">
        <v>2384</v>
      </c>
      <c r="E9" s="41">
        <v>10.199999999999999</v>
      </c>
      <c r="F9" s="4">
        <v>11918</v>
      </c>
      <c r="G9" s="44" t="s">
        <v>20</v>
      </c>
      <c r="H9" s="44" t="s">
        <v>20</v>
      </c>
      <c r="I9" s="42">
        <v>9.8000000000000007</v>
      </c>
      <c r="J9" s="43" t="s">
        <v>121</v>
      </c>
    </row>
    <row r="10" spans="1:10" ht="15.75" customHeight="1">
      <c r="A10" s="45"/>
      <c r="B10" s="45">
        <v>15</v>
      </c>
      <c r="C10" s="46"/>
      <c r="D10" s="47">
        <v>2459</v>
      </c>
      <c r="E10" s="48">
        <v>3.1</v>
      </c>
      <c r="F10" s="47">
        <v>12750</v>
      </c>
      <c r="G10" s="47">
        <v>5999</v>
      </c>
      <c r="H10" s="47">
        <v>6751</v>
      </c>
      <c r="I10" s="49">
        <v>7</v>
      </c>
      <c r="J10" s="50" t="s">
        <v>121</v>
      </c>
    </row>
    <row r="11" spans="1:10" ht="15.75" customHeight="1">
      <c r="A11" s="15"/>
      <c r="B11" s="15">
        <v>18</v>
      </c>
      <c r="C11" s="34"/>
      <c r="D11" s="4">
        <v>4969</v>
      </c>
      <c r="E11" s="41">
        <v>102.1</v>
      </c>
      <c r="F11" s="4">
        <v>26379</v>
      </c>
      <c r="G11" s="4">
        <v>12633</v>
      </c>
      <c r="H11" s="4">
        <v>13746</v>
      </c>
      <c r="I11" s="42">
        <v>106.9</v>
      </c>
      <c r="J11" s="40" t="s">
        <v>125</v>
      </c>
    </row>
    <row r="12" spans="1:10" ht="15.75" customHeight="1">
      <c r="A12" s="15"/>
      <c r="B12" s="15">
        <v>19</v>
      </c>
      <c r="C12" s="34"/>
      <c r="D12" s="4">
        <v>5239</v>
      </c>
      <c r="E12" s="41">
        <v>5.4</v>
      </c>
      <c r="F12" s="4">
        <v>26788</v>
      </c>
      <c r="G12" s="4">
        <v>12225</v>
      </c>
      <c r="H12" s="4">
        <v>14563</v>
      </c>
      <c r="I12" s="42">
        <v>1.6</v>
      </c>
      <c r="J12" s="43" t="s">
        <v>121</v>
      </c>
    </row>
    <row r="13" spans="1:10" ht="15.75" customHeight="1">
      <c r="A13" s="15"/>
      <c r="B13" s="15">
        <v>20</v>
      </c>
      <c r="C13" s="34"/>
      <c r="D13" s="4">
        <v>6527</v>
      </c>
      <c r="E13" s="41">
        <v>24.6</v>
      </c>
      <c r="F13" s="4">
        <v>33328</v>
      </c>
      <c r="G13" s="4">
        <v>15460</v>
      </c>
      <c r="H13" s="4">
        <v>17868</v>
      </c>
      <c r="I13" s="42">
        <v>24.4</v>
      </c>
      <c r="J13" s="43" t="s">
        <v>121</v>
      </c>
    </row>
    <row r="14" spans="1:10" ht="15.75" customHeight="1">
      <c r="A14" s="15"/>
      <c r="B14" s="15">
        <v>21</v>
      </c>
      <c r="C14" s="34"/>
      <c r="D14" s="4">
        <v>6541</v>
      </c>
      <c r="E14" s="41">
        <v>0.2</v>
      </c>
      <c r="F14" s="4">
        <v>32706</v>
      </c>
      <c r="G14" s="4">
        <v>15431</v>
      </c>
      <c r="H14" s="4">
        <v>17275</v>
      </c>
      <c r="I14" s="51" t="s">
        <v>127</v>
      </c>
      <c r="J14" s="43" t="s">
        <v>121</v>
      </c>
    </row>
    <row r="15" spans="1:10" ht="15.75" customHeight="1">
      <c r="A15" s="45"/>
      <c r="B15" s="45">
        <v>22</v>
      </c>
      <c r="C15" s="46"/>
      <c r="D15" s="47">
        <v>6707</v>
      </c>
      <c r="E15" s="48">
        <v>2.5</v>
      </c>
      <c r="F15" s="47">
        <v>34151</v>
      </c>
      <c r="G15" s="47">
        <v>16538</v>
      </c>
      <c r="H15" s="47">
        <v>17613</v>
      </c>
      <c r="I15" s="49">
        <v>4.4000000000000004</v>
      </c>
      <c r="J15" s="40" t="s">
        <v>128</v>
      </c>
    </row>
    <row r="16" spans="1:10" ht="15.75" customHeight="1">
      <c r="A16" s="15"/>
      <c r="B16" s="15">
        <v>23</v>
      </c>
      <c r="C16" s="34"/>
      <c r="D16" s="4">
        <v>6729</v>
      </c>
      <c r="E16" s="41">
        <v>0.3</v>
      </c>
      <c r="F16" s="4">
        <v>34708</v>
      </c>
      <c r="G16" s="4">
        <v>16869</v>
      </c>
      <c r="H16" s="4">
        <v>17839</v>
      </c>
      <c r="I16" s="42">
        <v>1.6</v>
      </c>
      <c r="J16" s="40" t="s">
        <v>22</v>
      </c>
    </row>
    <row r="17" spans="1:10" ht="15.75" customHeight="1">
      <c r="A17" s="15"/>
      <c r="B17" s="15">
        <v>24</v>
      </c>
      <c r="C17" s="34"/>
      <c r="D17" s="4">
        <v>6762</v>
      </c>
      <c r="E17" s="41">
        <v>0.5</v>
      </c>
      <c r="F17" s="4">
        <v>34803</v>
      </c>
      <c r="G17" s="4">
        <v>16925</v>
      </c>
      <c r="H17" s="4">
        <v>17878</v>
      </c>
      <c r="I17" s="42">
        <v>0.3</v>
      </c>
      <c r="J17" s="40" t="s">
        <v>131</v>
      </c>
    </row>
    <row r="18" spans="1:10" ht="15.75" customHeight="1">
      <c r="A18" s="15"/>
      <c r="B18" s="15">
        <v>25</v>
      </c>
      <c r="C18" s="34"/>
      <c r="D18" s="4">
        <v>6685</v>
      </c>
      <c r="E18" s="38" t="s">
        <v>135</v>
      </c>
      <c r="F18" s="4">
        <v>34839</v>
      </c>
      <c r="G18" s="4">
        <v>16961</v>
      </c>
      <c r="H18" s="4">
        <v>17878</v>
      </c>
      <c r="I18" s="42">
        <v>0.1</v>
      </c>
      <c r="J18" s="40" t="s">
        <v>4</v>
      </c>
    </row>
    <row r="19" spans="1:10" ht="15.75" customHeight="1">
      <c r="A19" s="15"/>
      <c r="B19" s="15">
        <v>26</v>
      </c>
      <c r="C19" s="34"/>
      <c r="D19" s="4">
        <v>6748</v>
      </c>
      <c r="E19" s="41">
        <v>0.9</v>
      </c>
      <c r="F19" s="4">
        <v>35521</v>
      </c>
      <c r="G19" s="4">
        <v>17330</v>
      </c>
      <c r="H19" s="4">
        <v>18191</v>
      </c>
      <c r="I19" s="42">
        <v>2</v>
      </c>
      <c r="J19" s="40"/>
    </row>
    <row r="20" spans="1:10" ht="15.75" customHeight="1">
      <c r="A20" s="45"/>
      <c r="B20" s="45">
        <v>27</v>
      </c>
      <c r="C20" s="46"/>
      <c r="D20" s="47">
        <v>6714</v>
      </c>
      <c r="E20" s="52" t="s">
        <v>136</v>
      </c>
      <c r="F20" s="47">
        <v>35594</v>
      </c>
      <c r="G20" s="47">
        <v>17211</v>
      </c>
      <c r="H20" s="47">
        <v>18383</v>
      </c>
      <c r="I20" s="49">
        <v>0.2</v>
      </c>
      <c r="J20" s="40" t="s">
        <v>141</v>
      </c>
    </row>
    <row r="21" spans="1:10" ht="15.75" customHeight="1">
      <c r="A21" s="15"/>
      <c r="B21" s="15">
        <v>28</v>
      </c>
      <c r="C21" s="34"/>
      <c r="D21" s="4">
        <v>6715</v>
      </c>
      <c r="E21" s="41">
        <v>0</v>
      </c>
      <c r="F21" s="4">
        <v>36156</v>
      </c>
      <c r="G21" s="4">
        <v>17503</v>
      </c>
      <c r="H21" s="4">
        <v>18653</v>
      </c>
      <c r="I21" s="42">
        <v>1.6</v>
      </c>
      <c r="J21" s="43" t="s">
        <v>142</v>
      </c>
    </row>
    <row r="22" spans="1:10" ht="15.75" customHeight="1">
      <c r="A22" s="15"/>
      <c r="B22" s="15">
        <v>29</v>
      </c>
      <c r="C22" s="34"/>
      <c r="D22" s="44" t="s">
        <v>20</v>
      </c>
      <c r="E22" s="44" t="s">
        <v>20</v>
      </c>
      <c r="F22" s="4">
        <v>36513</v>
      </c>
      <c r="G22" s="44" t="s">
        <v>20</v>
      </c>
      <c r="H22" s="44" t="s">
        <v>20</v>
      </c>
      <c r="I22" s="42">
        <v>1</v>
      </c>
      <c r="J22" s="40" t="s">
        <v>146</v>
      </c>
    </row>
    <row r="23" spans="1:10" ht="15.75" customHeight="1">
      <c r="A23" s="15"/>
      <c r="B23" s="15">
        <v>29</v>
      </c>
      <c r="C23" s="34"/>
      <c r="D23" s="4">
        <v>6023</v>
      </c>
      <c r="E23" s="44" t="s">
        <v>20</v>
      </c>
      <c r="F23" s="4">
        <v>31061</v>
      </c>
      <c r="G23" s="4">
        <v>15170</v>
      </c>
      <c r="H23" s="4">
        <v>15891</v>
      </c>
      <c r="I23" s="51" t="s">
        <v>150</v>
      </c>
      <c r="J23" s="40" t="s">
        <v>153</v>
      </c>
    </row>
    <row r="24" spans="1:10" ht="15.75" customHeight="1">
      <c r="A24" s="15"/>
      <c r="B24" s="15">
        <v>30</v>
      </c>
      <c r="C24" s="34"/>
      <c r="D24" s="4">
        <v>6117</v>
      </c>
      <c r="E24" s="41">
        <v>1.6</v>
      </c>
      <c r="F24" s="4">
        <v>31307</v>
      </c>
      <c r="G24" s="4">
        <v>15277</v>
      </c>
      <c r="H24" s="4">
        <v>16030</v>
      </c>
      <c r="I24" s="42">
        <v>0.8</v>
      </c>
      <c r="J24" s="40" t="s">
        <v>155</v>
      </c>
    </row>
    <row r="25" spans="1:10" ht="15.75" customHeight="1">
      <c r="A25" s="45"/>
      <c r="B25" s="45">
        <v>31</v>
      </c>
      <c r="C25" s="46"/>
      <c r="D25" s="47">
        <v>8523</v>
      </c>
      <c r="E25" s="48">
        <v>39.299999999999997</v>
      </c>
      <c r="F25" s="47">
        <v>44123</v>
      </c>
      <c r="G25" s="47">
        <v>21578</v>
      </c>
      <c r="H25" s="47">
        <v>22545</v>
      </c>
      <c r="I25" s="49">
        <v>40.9</v>
      </c>
      <c r="J25" s="40" t="s">
        <v>159</v>
      </c>
    </row>
    <row r="26" spans="1:10" ht="15.75" customHeight="1">
      <c r="A26" s="15"/>
      <c r="B26" s="15">
        <v>32</v>
      </c>
      <c r="C26" s="34"/>
      <c r="D26" s="4">
        <v>8558</v>
      </c>
      <c r="E26" s="41">
        <v>0.4</v>
      </c>
      <c r="F26" s="4">
        <v>44327</v>
      </c>
      <c r="G26" s="4">
        <v>21646</v>
      </c>
      <c r="H26" s="4">
        <v>22681</v>
      </c>
      <c r="I26" s="42">
        <v>0.5</v>
      </c>
      <c r="J26" s="40" t="s">
        <v>155</v>
      </c>
    </row>
    <row r="27" spans="1:10" ht="15.75" customHeight="1">
      <c r="A27" s="15"/>
      <c r="B27" s="15">
        <v>33</v>
      </c>
      <c r="C27" s="34"/>
      <c r="D27" s="4">
        <v>8575</v>
      </c>
      <c r="E27" s="41">
        <v>0.2</v>
      </c>
      <c r="F27" s="4">
        <v>44428</v>
      </c>
      <c r="G27" s="4">
        <v>21661</v>
      </c>
      <c r="H27" s="4">
        <v>22767</v>
      </c>
      <c r="I27" s="42">
        <v>0.2</v>
      </c>
      <c r="J27" s="43" t="s">
        <v>121</v>
      </c>
    </row>
    <row r="28" spans="1:10" ht="15.75" customHeight="1">
      <c r="A28" s="15"/>
      <c r="B28" s="15">
        <v>34</v>
      </c>
      <c r="C28" s="34"/>
      <c r="D28" s="4">
        <v>8709</v>
      </c>
      <c r="E28" s="41">
        <v>1.6</v>
      </c>
      <c r="F28" s="4">
        <v>44639</v>
      </c>
      <c r="G28" s="4">
        <v>21777</v>
      </c>
      <c r="H28" s="4">
        <v>22862</v>
      </c>
      <c r="I28" s="42">
        <v>0.5</v>
      </c>
      <c r="J28" s="43" t="s">
        <v>121</v>
      </c>
    </row>
    <row r="29" spans="1:10" ht="15.75" customHeight="1">
      <c r="A29" s="15"/>
      <c r="B29" s="15">
        <v>35</v>
      </c>
      <c r="C29" s="34"/>
      <c r="D29" s="4">
        <v>8878</v>
      </c>
      <c r="E29" s="41">
        <v>1.9</v>
      </c>
      <c r="F29" s="4">
        <v>44968</v>
      </c>
      <c r="G29" s="4">
        <v>21921</v>
      </c>
      <c r="H29" s="4">
        <v>23047</v>
      </c>
      <c r="I29" s="42">
        <v>0.7</v>
      </c>
      <c r="J29" s="43" t="s">
        <v>121</v>
      </c>
    </row>
    <row r="30" spans="1:10" ht="15.75" customHeight="1">
      <c r="A30" s="45"/>
      <c r="B30" s="45">
        <v>36</v>
      </c>
      <c r="C30" s="46"/>
      <c r="D30" s="47">
        <v>9045</v>
      </c>
      <c r="E30" s="48">
        <v>1.9</v>
      </c>
      <c r="F30" s="47">
        <v>45247</v>
      </c>
      <c r="G30" s="47">
        <v>22057</v>
      </c>
      <c r="H30" s="47">
        <v>23190</v>
      </c>
      <c r="I30" s="49">
        <v>0.7</v>
      </c>
      <c r="J30" s="43" t="s">
        <v>121</v>
      </c>
    </row>
    <row r="31" spans="1:10" ht="15.75" customHeight="1">
      <c r="A31" s="15"/>
      <c r="B31" s="15">
        <v>37</v>
      </c>
      <c r="C31" s="34"/>
      <c r="D31" s="4">
        <v>9336</v>
      </c>
      <c r="E31" s="41">
        <v>3.2</v>
      </c>
      <c r="F31" s="4">
        <v>45533</v>
      </c>
      <c r="G31" s="4">
        <v>22164</v>
      </c>
      <c r="H31" s="4">
        <v>23369</v>
      </c>
      <c r="I31" s="42">
        <v>0.6</v>
      </c>
      <c r="J31" s="43" t="s">
        <v>121</v>
      </c>
    </row>
    <row r="32" spans="1:10" ht="15.75" customHeight="1">
      <c r="A32" s="15"/>
      <c r="B32" s="15">
        <v>38</v>
      </c>
      <c r="C32" s="34"/>
      <c r="D32" s="4">
        <v>9617</v>
      </c>
      <c r="E32" s="41">
        <v>3</v>
      </c>
      <c r="F32" s="4">
        <v>46109</v>
      </c>
      <c r="G32" s="4">
        <v>22495</v>
      </c>
      <c r="H32" s="4">
        <v>23614</v>
      </c>
      <c r="I32" s="42">
        <v>1.3</v>
      </c>
      <c r="J32" s="43" t="s">
        <v>121</v>
      </c>
    </row>
    <row r="33" spans="1:10" ht="15.75" customHeight="1">
      <c r="A33" s="15"/>
      <c r="B33" s="15">
        <v>39</v>
      </c>
      <c r="C33" s="34"/>
      <c r="D33" s="4">
        <v>10027</v>
      </c>
      <c r="E33" s="41">
        <v>4.3</v>
      </c>
      <c r="F33" s="4">
        <v>46240</v>
      </c>
      <c r="G33" s="4">
        <v>22678</v>
      </c>
      <c r="H33" s="4">
        <v>23562</v>
      </c>
      <c r="I33" s="42">
        <v>0.3</v>
      </c>
      <c r="J33" s="43" t="s">
        <v>121</v>
      </c>
    </row>
    <row r="34" spans="1:10" ht="15.75" customHeight="1">
      <c r="A34" s="15"/>
      <c r="B34" s="15">
        <v>40</v>
      </c>
      <c r="C34" s="34"/>
      <c r="D34" s="4">
        <v>10377</v>
      </c>
      <c r="E34" s="41">
        <v>3.5</v>
      </c>
      <c r="F34" s="4">
        <v>46782</v>
      </c>
      <c r="G34" s="4">
        <v>22991</v>
      </c>
      <c r="H34" s="4">
        <v>23791</v>
      </c>
      <c r="I34" s="42">
        <v>1.2</v>
      </c>
      <c r="J34" s="43" t="s">
        <v>121</v>
      </c>
    </row>
    <row r="35" spans="1:10" ht="15.75" customHeight="1">
      <c r="A35" s="45"/>
      <c r="B35" s="45">
        <v>41</v>
      </c>
      <c r="C35" s="46"/>
      <c r="D35" s="47">
        <v>10711</v>
      </c>
      <c r="E35" s="48">
        <v>3.2</v>
      </c>
      <c r="F35" s="47">
        <v>47608</v>
      </c>
      <c r="G35" s="47">
        <v>23412</v>
      </c>
      <c r="H35" s="47">
        <v>24196</v>
      </c>
      <c r="I35" s="49">
        <v>1.8</v>
      </c>
      <c r="J35" s="43" t="s">
        <v>121</v>
      </c>
    </row>
    <row r="36" spans="1:10" ht="15.75" customHeight="1">
      <c r="A36" s="53"/>
      <c r="B36" s="15">
        <v>42</v>
      </c>
      <c r="C36" s="34"/>
      <c r="D36" s="4">
        <v>11107</v>
      </c>
      <c r="E36" s="38">
        <v>3.7</v>
      </c>
      <c r="F36" s="4">
        <v>48301</v>
      </c>
      <c r="G36" s="4">
        <v>23783</v>
      </c>
      <c r="H36" s="4">
        <v>24518</v>
      </c>
      <c r="I36" s="54">
        <v>1.5</v>
      </c>
      <c r="J36" s="43" t="s">
        <v>121</v>
      </c>
    </row>
    <row r="37" spans="1:10" ht="15.75" customHeight="1">
      <c r="A37" s="15"/>
      <c r="B37" s="15">
        <v>43</v>
      </c>
      <c r="C37" s="34"/>
      <c r="D37" s="4">
        <v>11532</v>
      </c>
      <c r="E37" s="41">
        <v>3.8</v>
      </c>
      <c r="F37" s="4">
        <v>49443</v>
      </c>
      <c r="G37" s="4">
        <v>24402</v>
      </c>
      <c r="H37" s="4">
        <v>25041</v>
      </c>
      <c r="I37" s="54">
        <v>2.4</v>
      </c>
      <c r="J37" s="43" t="s">
        <v>121</v>
      </c>
    </row>
    <row r="38" spans="1:10" ht="15.75" customHeight="1">
      <c r="B38" s="15">
        <v>44</v>
      </c>
      <c r="C38" s="34"/>
      <c r="D38" s="4">
        <v>11958</v>
      </c>
      <c r="E38" s="41">
        <v>3.7</v>
      </c>
      <c r="F38" s="4">
        <v>50338</v>
      </c>
      <c r="G38" s="4">
        <v>24885</v>
      </c>
      <c r="H38" s="4">
        <v>25453</v>
      </c>
      <c r="I38" s="54">
        <v>1.8</v>
      </c>
      <c r="J38" s="43" t="s">
        <v>121</v>
      </c>
    </row>
    <row r="39" spans="1:10" ht="15.75" customHeight="1">
      <c r="B39" s="15">
        <v>45</v>
      </c>
      <c r="C39" s="34"/>
      <c r="D39" s="4">
        <v>12302</v>
      </c>
      <c r="E39" s="41">
        <v>2.9</v>
      </c>
      <c r="F39" s="4">
        <v>51037</v>
      </c>
      <c r="G39" s="44">
        <v>25279</v>
      </c>
      <c r="H39" s="4">
        <v>25758</v>
      </c>
      <c r="I39" s="54">
        <v>1.4</v>
      </c>
      <c r="J39" s="43" t="s">
        <v>121</v>
      </c>
    </row>
    <row r="40" spans="1:10" ht="15.75" customHeight="1">
      <c r="A40" s="55"/>
      <c r="B40" s="45">
        <v>46</v>
      </c>
      <c r="C40" s="46"/>
      <c r="D40" s="47">
        <v>12721</v>
      </c>
      <c r="E40" s="48">
        <v>3.4</v>
      </c>
      <c r="F40" s="47">
        <v>52207</v>
      </c>
      <c r="G40" s="47">
        <v>25863</v>
      </c>
      <c r="H40" s="47">
        <v>26344</v>
      </c>
      <c r="I40" s="56">
        <v>2.2999999999999998</v>
      </c>
      <c r="J40" s="43" t="s">
        <v>121</v>
      </c>
    </row>
    <row r="41" spans="1:10" ht="15.75" customHeight="1">
      <c r="A41" s="15"/>
      <c r="B41" s="15">
        <v>47</v>
      </c>
      <c r="C41" s="34"/>
      <c r="D41" s="4">
        <v>13625</v>
      </c>
      <c r="E41" s="41">
        <v>7.1</v>
      </c>
      <c r="F41" s="4">
        <v>53008</v>
      </c>
      <c r="G41" s="4">
        <v>26325</v>
      </c>
      <c r="H41" s="4">
        <v>26683</v>
      </c>
      <c r="I41" s="54">
        <v>1.5</v>
      </c>
      <c r="J41" s="43" t="s">
        <v>121</v>
      </c>
    </row>
    <row r="42" spans="1:10" ht="15.75" customHeight="1">
      <c r="A42" s="15"/>
      <c r="B42" s="15">
        <v>48</v>
      </c>
      <c r="C42" s="34"/>
      <c r="D42" s="4">
        <v>14081</v>
      </c>
      <c r="E42" s="41">
        <v>3.3</v>
      </c>
      <c r="F42" s="4">
        <v>53945</v>
      </c>
      <c r="G42" s="4">
        <v>26864</v>
      </c>
      <c r="H42" s="4">
        <v>27081</v>
      </c>
      <c r="I42" s="54">
        <v>1.8</v>
      </c>
      <c r="J42" s="40" t="s">
        <v>38</v>
      </c>
    </row>
    <row r="43" spans="1:10" ht="15.75" customHeight="1">
      <c r="A43" s="15"/>
      <c r="B43" s="15">
        <v>49</v>
      </c>
      <c r="C43" s="34"/>
      <c r="D43" s="4">
        <v>14439</v>
      </c>
      <c r="E43" s="41">
        <v>2.5</v>
      </c>
      <c r="F43" s="4">
        <v>54802</v>
      </c>
      <c r="G43" s="4">
        <v>27354</v>
      </c>
      <c r="H43" s="4">
        <v>27448</v>
      </c>
      <c r="I43" s="54">
        <v>1.6</v>
      </c>
      <c r="J43" s="50" t="s">
        <v>121</v>
      </c>
    </row>
    <row r="44" spans="1:10" ht="15.75" customHeight="1">
      <c r="A44" s="15"/>
      <c r="B44" s="15">
        <v>50</v>
      </c>
      <c r="C44" s="34"/>
      <c r="D44" s="4">
        <v>14683</v>
      </c>
      <c r="E44" s="41">
        <v>1.7</v>
      </c>
      <c r="F44" s="4">
        <v>55554</v>
      </c>
      <c r="G44" s="4">
        <v>27733</v>
      </c>
      <c r="H44" s="4">
        <v>27821</v>
      </c>
      <c r="I44" s="57">
        <v>1.4</v>
      </c>
      <c r="J44" s="50" t="s">
        <v>121</v>
      </c>
    </row>
    <row r="45" spans="1:10" ht="15.75" customHeight="1">
      <c r="A45" s="45"/>
      <c r="B45" s="45">
        <v>51</v>
      </c>
      <c r="C45" s="46"/>
      <c r="D45" s="47">
        <v>14944</v>
      </c>
      <c r="E45" s="48">
        <v>1.8</v>
      </c>
      <c r="F45" s="47">
        <v>56042</v>
      </c>
      <c r="G45" s="47">
        <v>28007</v>
      </c>
      <c r="H45" s="47">
        <v>28035</v>
      </c>
      <c r="I45" s="56">
        <v>0.9</v>
      </c>
      <c r="J45" s="50" t="s">
        <v>121</v>
      </c>
    </row>
    <row r="46" spans="1:10" ht="15.75" customHeight="1">
      <c r="A46" s="15"/>
      <c r="B46" s="15">
        <v>52</v>
      </c>
      <c r="C46" s="34"/>
      <c r="D46" s="4">
        <v>15250</v>
      </c>
      <c r="E46" s="41">
        <v>2</v>
      </c>
      <c r="F46" s="4">
        <v>56696</v>
      </c>
      <c r="G46" s="4">
        <v>28365</v>
      </c>
      <c r="H46" s="4">
        <v>28331</v>
      </c>
      <c r="I46" s="57">
        <v>1.2</v>
      </c>
      <c r="J46" s="50" t="s">
        <v>121</v>
      </c>
    </row>
    <row r="47" spans="1:10" ht="15.75" customHeight="1">
      <c r="A47" s="15"/>
      <c r="B47" s="15">
        <v>53</v>
      </c>
      <c r="C47" s="34"/>
      <c r="D47" s="4">
        <v>15569</v>
      </c>
      <c r="E47" s="41">
        <v>2.1</v>
      </c>
      <c r="F47" s="4">
        <v>57526</v>
      </c>
      <c r="G47" s="4">
        <v>28816</v>
      </c>
      <c r="H47" s="4">
        <v>28710</v>
      </c>
      <c r="I47" s="57">
        <v>1.5</v>
      </c>
      <c r="J47" s="50" t="s">
        <v>162</v>
      </c>
    </row>
    <row r="48" spans="1:10" ht="15.75" customHeight="1">
      <c r="A48" s="15"/>
      <c r="B48" s="15">
        <v>54</v>
      </c>
      <c r="C48" s="34"/>
      <c r="D48" s="4">
        <v>16080</v>
      </c>
      <c r="E48" s="41">
        <v>3.3</v>
      </c>
      <c r="F48" s="4">
        <v>59118</v>
      </c>
      <c r="G48" s="4">
        <v>29645</v>
      </c>
      <c r="H48" s="4">
        <v>29473</v>
      </c>
      <c r="I48" s="57">
        <v>2.8</v>
      </c>
      <c r="J48" s="50" t="s">
        <v>162</v>
      </c>
    </row>
    <row r="49" spans="1:11" ht="15.75" customHeight="1">
      <c r="A49" s="15"/>
      <c r="B49" s="15">
        <v>55</v>
      </c>
      <c r="C49" s="34"/>
      <c r="D49" s="4">
        <v>16522</v>
      </c>
      <c r="E49" s="41">
        <v>2.7</v>
      </c>
      <c r="F49" s="4">
        <v>60416</v>
      </c>
      <c r="G49" s="4">
        <v>30337</v>
      </c>
      <c r="H49" s="4">
        <v>30079</v>
      </c>
      <c r="I49" s="57">
        <v>2.2000000000000002</v>
      </c>
      <c r="J49" s="50" t="s">
        <v>162</v>
      </c>
    </row>
    <row r="50" spans="1:11" ht="15.75" customHeight="1">
      <c r="A50" s="15"/>
      <c r="B50" s="15">
        <v>56</v>
      </c>
      <c r="C50" s="34"/>
      <c r="D50" s="4">
        <v>17013</v>
      </c>
      <c r="E50" s="41">
        <v>3</v>
      </c>
      <c r="F50" s="4">
        <v>61764</v>
      </c>
      <c r="G50" s="4">
        <v>31001</v>
      </c>
      <c r="H50" s="4">
        <v>30763</v>
      </c>
      <c r="I50" s="57">
        <v>2.2000000000000002</v>
      </c>
      <c r="J50" s="50" t="s">
        <v>162</v>
      </c>
    </row>
    <row r="51" spans="1:11" ht="9" customHeight="1">
      <c r="A51" s="58"/>
      <c r="B51" s="58"/>
      <c r="C51" s="59"/>
      <c r="D51" s="58"/>
      <c r="E51" s="58"/>
      <c r="F51" s="58"/>
      <c r="G51" s="58"/>
      <c r="H51" s="58"/>
      <c r="I51" s="58"/>
      <c r="J51" s="60"/>
      <c r="K51" s="61"/>
    </row>
  </sheetData>
  <mergeCells count="4">
    <mergeCell ref="G1:J1"/>
    <mergeCell ref="A3:C4"/>
    <mergeCell ref="D3:D4"/>
    <mergeCell ref="F3:H3"/>
  </mergeCells>
  <phoneticPr fontId="68"/>
  <pageMargins left="0.62992125984251968" right="0.51181102362204722" top="0.59" bottom="0.55118110236220474" header="0.51181102362204722" footer="0.51181102362204722"/>
  <pageSetup paperSize="9" firstPageNumber="0" orientation="portrait" r:id="rId1"/>
  <headerFooter alignWithMargins="0">
    <oddFooter>&amp;C&amp;"ＭＳ Ｐ明朝,標準"&amp;10
- 10 -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tabSelected="1" zoomScaleNormal="100" workbookViewId="0">
      <selection activeCell="L40" sqref="L40"/>
    </sheetView>
  </sheetViews>
  <sheetFormatPr defaultRowHeight="13.5"/>
  <cols>
    <col min="1" max="1" width="5.25" style="62" bestFit="1" customWidth="1"/>
    <col min="2" max="2" width="3.25" style="62" customWidth="1"/>
    <col min="3" max="3" width="3.375" style="62" bestFit="1" customWidth="1"/>
    <col min="4" max="4" width="11.625" style="62" customWidth="1"/>
    <col min="5" max="5" width="10.25" style="62" bestFit="1" customWidth="1"/>
    <col min="6" max="8" width="10.625" style="62" customWidth="1"/>
    <col min="9" max="9" width="10.25" style="62" bestFit="1" customWidth="1"/>
    <col min="10" max="10" width="16.625" style="62" customWidth="1"/>
    <col min="11" max="16384" width="9" style="62"/>
  </cols>
  <sheetData>
    <row r="1" spans="1:10" ht="24" customHeight="1">
      <c r="A1" s="63" t="s">
        <v>30</v>
      </c>
      <c r="B1" s="64"/>
      <c r="C1" s="65"/>
      <c r="D1" s="65"/>
      <c r="E1" s="65"/>
      <c r="F1" s="65"/>
      <c r="G1" s="687"/>
      <c r="H1" s="687"/>
      <c r="I1" s="687"/>
      <c r="J1" s="687"/>
    </row>
    <row r="2" spans="1:10" ht="17.25" customHeight="1">
      <c r="A2" s="65"/>
      <c r="B2" s="65"/>
      <c r="C2" s="65"/>
      <c r="D2" s="65"/>
      <c r="E2" s="65"/>
      <c r="F2" s="65"/>
      <c r="G2" s="65"/>
      <c r="H2" s="65"/>
      <c r="I2" s="65"/>
      <c r="J2" s="65"/>
    </row>
    <row r="3" spans="1:10" ht="24" customHeight="1">
      <c r="A3" s="688" t="s">
        <v>163</v>
      </c>
      <c r="B3" s="688"/>
      <c r="C3" s="689"/>
      <c r="D3" s="692" t="s">
        <v>166</v>
      </c>
      <c r="E3" s="67" t="s">
        <v>168</v>
      </c>
      <c r="F3" s="694" t="s">
        <v>169</v>
      </c>
      <c r="G3" s="695"/>
      <c r="H3" s="696"/>
      <c r="I3" s="67" t="s">
        <v>175</v>
      </c>
      <c r="J3" s="66"/>
    </row>
    <row r="4" spans="1:10" ht="24" customHeight="1">
      <c r="A4" s="690"/>
      <c r="B4" s="690"/>
      <c r="C4" s="691"/>
      <c r="D4" s="693"/>
      <c r="E4" s="70" t="s">
        <v>176</v>
      </c>
      <c r="F4" s="71" t="s">
        <v>179</v>
      </c>
      <c r="G4" s="71" t="s">
        <v>180</v>
      </c>
      <c r="H4" s="71" t="s">
        <v>182</v>
      </c>
      <c r="I4" s="70" t="s">
        <v>176</v>
      </c>
      <c r="J4" s="69"/>
    </row>
    <row r="5" spans="1:10" ht="15" customHeight="1">
      <c r="A5" s="65"/>
      <c r="B5" s="65"/>
      <c r="C5" s="72"/>
      <c r="D5" s="73" t="s">
        <v>184</v>
      </c>
      <c r="E5" s="73" t="s">
        <v>160</v>
      </c>
      <c r="F5" s="73" t="s">
        <v>186</v>
      </c>
      <c r="G5" s="73" t="s">
        <v>186</v>
      </c>
      <c r="H5" s="73" t="s">
        <v>186</v>
      </c>
      <c r="I5" s="74" t="s">
        <v>160</v>
      </c>
      <c r="J5" s="75"/>
    </row>
    <row r="6" spans="1:10" ht="15.75" customHeight="1">
      <c r="A6" s="65" t="s">
        <v>0</v>
      </c>
      <c r="B6" s="65">
        <v>57</v>
      </c>
      <c r="C6" s="72" t="s">
        <v>8</v>
      </c>
      <c r="D6" s="76">
        <v>17631</v>
      </c>
      <c r="E6" s="77">
        <v>3.6</v>
      </c>
      <c r="F6" s="76">
        <v>63560</v>
      </c>
      <c r="G6" s="76">
        <v>31762</v>
      </c>
      <c r="H6" s="76">
        <v>31798</v>
      </c>
      <c r="I6" s="78">
        <v>2.9</v>
      </c>
      <c r="J6" s="79" t="s">
        <v>187</v>
      </c>
    </row>
    <row r="7" spans="1:10" ht="15.75" customHeight="1">
      <c r="A7" s="65"/>
      <c r="B7" s="65">
        <v>58</v>
      </c>
      <c r="C7" s="72"/>
      <c r="D7" s="76">
        <v>18046</v>
      </c>
      <c r="E7" s="80">
        <v>2.4</v>
      </c>
      <c r="F7" s="76">
        <v>64688</v>
      </c>
      <c r="G7" s="76">
        <v>32278</v>
      </c>
      <c r="H7" s="76">
        <v>32410</v>
      </c>
      <c r="I7" s="78">
        <v>1.8</v>
      </c>
      <c r="J7" s="81" t="s">
        <v>162</v>
      </c>
    </row>
    <row r="8" spans="1:10" ht="15.75" customHeight="1">
      <c r="A8" s="65"/>
      <c r="B8" s="65">
        <v>59</v>
      </c>
      <c r="C8" s="72"/>
      <c r="D8" s="76">
        <v>18297</v>
      </c>
      <c r="E8" s="77">
        <v>1.4</v>
      </c>
      <c r="F8" s="76">
        <v>65295</v>
      </c>
      <c r="G8" s="76">
        <v>32588</v>
      </c>
      <c r="H8" s="76">
        <v>32707</v>
      </c>
      <c r="I8" s="78">
        <v>0.9</v>
      </c>
      <c r="J8" s="81" t="s">
        <v>162</v>
      </c>
    </row>
    <row r="9" spans="1:10" ht="15.75" customHeight="1">
      <c r="A9" s="65"/>
      <c r="B9" s="65">
        <v>60</v>
      </c>
      <c r="C9" s="72"/>
      <c r="D9" s="76">
        <v>18578</v>
      </c>
      <c r="E9" s="80">
        <v>1.5</v>
      </c>
      <c r="F9" s="76">
        <v>66009</v>
      </c>
      <c r="G9" s="76">
        <v>32964</v>
      </c>
      <c r="H9" s="76">
        <v>33045</v>
      </c>
      <c r="I9" s="78">
        <v>1.1000000000000001</v>
      </c>
      <c r="J9" s="81" t="s">
        <v>162</v>
      </c>
    </row>
    <row r="10" spans="1:10" ht="15.75" customHeight="1">
      <c r="A10" s="82"/>
      <c r="B10" s="82">
        <v>61</v>
      </c>
      <c r="C10" s="83"/>
      <c r="D10" s="84">
        <v>19121</v>
      </c>
      <c r="E10" s="85">
        <v>2.9</v>
      </c>
      <c r="F10" s="86">
        <v>66765</v>
      </c>
      <c r="G10" s="86">
        <v>33344</v>
      </c>
      <c r="H10" s="86">
        <v>33421</v>
      </c>
      <c r="I10" s="87">
        <v>1.1000000000000001</v>
      </c>
      <c r="J10" s="81" t="s">
        <v>162</v>
      </c>
    </row>
    <row r="11" spans="1:10" ht="15.75" customHeight="1">
      <c r="A11" s="65"/>
      <c r="B11" s="65">
        <v>62</v>
      </c>
      <c r="C11" s="72"/>
      <c r="D11" s="88">
        <v>19608</v>
      </c>
      <c r="E11" s="89">
        <v>2.5</v>
      </c>
      <c r="F11" s="76">
        <v>67555</v>
      </c>
      <c r="G11" s="76">
        <v>33731</v>
      </c>
      <c r="H11" s="76">
        <v>33824</v>
      </c>
      <c r="I11" s="90">
        <v>1.2</v>
      </c>
      <c r="J11" s="81" t="s">
        <v>162</v>
      </c>
    </row>
    <row r="12" spans="1:10" ht="15.75" customHeight="1">
      <c r="A12" s="65"/>
      <c r="B12" s="65">
        <v>63</v>
      </c>
      <c r="C12" s="72"/>
      <c r="D12" s="76">
        <v>20177</v>
      </c>
      <c r="E12" s="91">
        <v>2.9</v>
      </c>
      <c r="F12" s="76">
        <v>68726</v>
      </c>
      <c r="G12" s="76">
        <v>34306</v>
      </c>
      <c r="H12" s="76">
        <v>34420</v>
      </c>
      <c r="I12" s="78">
        <v>1.7</v>
      </c>
      <c r="J12" s="81" t="s">
        <v>162</v>
      </c>
    </row>
    <row r="13" spans="1:10" ht="15.75" customHeight="1">
      <c r="A13" s="65"/>
      <c r="B13" s="65">
        <v>64</v>
      </c>
      <c r="C13" s="72"/>
      <c r="D13" s="76">
        <v>20795</v>
      </c>
      <c r="E13" s="92">
        <v>3.1</v>
      </c>
      <c r="F13" s="76">
        <v>70047</v>
      </c>
      <c r="G13" s="76">
        <v>34973</v>
      </c>
      <c r="H13" s="76">
        <v>35074</v>
      </c>
      <c r="I13" s="78">
        <v>1.9</v>
      </c>
      <c r="J13" s="81" t="s">
        <v>162</v>
      </c>
    </row>
    <row r="14" spans="1:10" ht="15.75" customHeight="1">
      <c r="A14" s="65" t="s">
        <v>189</v>
      </c>
      <c r="B14" s="65">
        <v>2</v>
      </c>
      <c r="C14" s="72"/>
      <c r="D14" s="76">
        <v>21680</v>
      </c>
      <c r="E14" s="92">
        <v>4.3</v>
      </c>
      <c r="F14" s="76">
        <v>71933</v>
      </c>
      <c r="G14" s="76">
        <v>35976</v>
      </c>
      <c r="H14" s="76">
        <v>35957</v>
      </c>
      <c r="I14" s="78">
        <v>2.7</v>
      </c>
      <c r="J14" s="81" t="s">
        <v>162</v>
      </c>
    </row>
    <row r="15" spans="1:10" ht="15.75" customHeight="1">
      <c r="A15" s="82"/>
      <c r="B15" s="82">
        <v>3</v>
      </c>
      <c r="C15" s="83"/>
      <c r="D15" s="86">
        <v>22342</v>
      </c>
      <c r="E15" s="93">
        <v>3.1</v>
      </c>
      <c r="F15" s="86">
        <v>73227</v>
      </c>
      <c r="G15" s="86">
        <v>36598</v>
      </c>
      <c r="H15" s="86">
        <v>36629</v>
      </c>
      <c r="I15" s="87">
        <v>1.8</v>
      </c>
      <c r="J15" s="81" t="s">
        <v>162</v>
      </c>
    </row>
    <row r="16" spans="1:10" ht="15.75" customHeight="1">
      <c r="A16" s="65"/>
      <c r="B16" s="65">
        <v>4</v>
      </c>
      <c r="C16" s="72"/>
      <c r="D16" s="76">
        <v>23076</v>
      </c>
      <c r="E16" s="92">
        <v>3.3</v>
      </c>
      <c r="F16" s="76">
        <v>74514</v>
      </c>
      <c r="G16" s="76">
        <v>37340</v>
      </c>
      <c r="H16" s="76">
        <v>37174</v>
      </c>
      <c r="I16" s="78">
        <v>1.8</v>
      </c>
      <c r="J16" s="81" t="s">
        <v>162</v>
      </c>
    </row>
    <row r="17" spans="1:10" ht="15.75" customHeight="1">
      <c r="A17" s="65"/>
      <c r="B17" s="65">
        <v>5</v>
      </c>
      <c r="C17" s="72"/>
      <c r="D17" s="76">
        <v>23917</v>
      </c>
      <c r="E17" s="92">
        <v>3.6</v>
      </c>
      <c r="F17" s="76">
        <v>76204</v>
      </c>
      <c r="G17" s="76">
        <v>38232</v>
      </c>
      <c r="H17" s="76">
        <v>37972</v>
      </c>
      <c r="I17" s="78">
        <v>2.2999999999999998</v>
      </c>
      <c r="J17" s="81" t="s">
        <v>162</v>
      </c>
    </row>
    <row r="18" spans="1:10" ht="15.75" customHeight="1">
      <c r="A18" s="65"/>
      <c r="B18" s="65">
        <v>6</v>
      </c>
      <c r="C18" s="72"/>
      <c r="D18" s="76">
        <v>24770</v>
      </c>
      <c r="E18" s="92">
        <v>3.6</v>
      </c>
      <c r="F18" s="76">
        <v>77769</v>
      </c>
      <c r="G18" s="76">
        <v>38957</v>
      </c>
      <c r="H18" s="76">
        <v>38812</v>
      </c>
      <c r="I18" s="78">
        <v>2.1</v>
      </c>
      <c r="J18" s="81" t="s">
        <v>162</v>
      </c>
    </row>
    <row r="19" spans="1:10" ht="15.75" customHeight="1">
      <c r="A19" s="65"/>
      <c r="B19" s="65">
        <v>7</v>
      </c>
      <c r="C19" s="72"/>
      <c r="D19" s="76">
        <v>25803</v>
      </c>
      <c r="E19" s="92">
        <v>4.2</v>
      </c>
      <c r="F19" s="76">
        <v>79861</v>
      </c>
      <c r="G19" s="76">
        <v>39935</v>
      </c>
      <c r="H19" s="76">
        <v>39926</v>
      </c>
      <c r="I19" s="78">
        <v>2.9</v>
      </c>
      <c r="J19" s="81" t="s">
        <v>162</v>
      </c>
    </row>
    <row r="20" spans="1:10" ht="15.75" customHeight="1">
      <c r="A20" s="82"/>
      <c r="B20" s="82">
        <v>8</v>
      </c>
      <c r="C20" s="83"/>
      <c r="D20" s="86">
        <v>26520</v>
      </c>
      <c r="E20" s="93">
        <v>2.8</v>
      </c>
      <c r="F20" s="86">
        <v>80986</v>
      </c>
      <c r="G20" s="86">
        <v>40574</v>
      </c>
      <c r="H20" s="86">
        <v>40412</v>
      </c>
      <c r="I20" s="87">
        <v>1.2</v>
      </c>
      <c r="J20" s="81" t="s">
        <v>162</v>
      </c>
    </row>
    <row r="21" spans="1:10" ht="15.75" customHeight="1">
      <c r="A21" s="65"/>
      <c r="B21" s="65">
        <v>9</v>
      </c>
      <c r="C21" s="72"/>
      <c r="D21" s="76">
        <v>27132</v>
      </c>
      <c r="E21" s="92">
        <v>2.2999999999999998</v>
      </c>
      <c r="F21" s="76">
        <v>81955</v>
      </c>
      <c r="G21" s="76">
        <v>41031</v>
      </c>
      <c r="H21" s="76">
        <v>40924</v>
      </c>
      <c r="I21" s="78">
        <v>1.2</v>
      </c>
      <c r="J21" s="81" t="s">
        <v>162</v>
      </c>
    </row>
    <row r="22" spans="1:10" ht="15.75" customHeight="1">
      <c r="A22" s="65"/>
      <c r="B22" s="65">
        <v>10</v>
      </c>
      <c r="C22" s="72"/>
      <c r="D22" s="76">
        <v>27646</v>
      </c>
      <c r="E22" s="92">
        <v>1.9</v>
      </c>
      <c r="F22" s="76">
        <v>82542</v>
      </c>
      <c r="G22" s="76">
        <v>41357</v>
      </c>
      <c r="H22" s="76">
        <v>41185</v>
      </c>
      <c r="I22" s="78">
        <v>0.7</v>
      </c>
      <c r="J22" s="81" t="s">
        <v>162</v>
      </c>
    </row>
    <row r="23" spans="1:10" ht="15.75" customHeight="1">
      <c r="A23" s="65"/>
      <c r="B23" s="94">
        <v>11</v>
      </c>
      <c r="C23" s="72"/>
      <c r="D23" s="95">
        <v>28075</v>
      </c>
      <c r="E23" s="96">
        <v>1.6</v>
      </c>
      <c r="F23" s="95">
        <v>82765</v>
      </c>
      <c r="G23" s="95">
        <v>41412</v>
      </c>
      <c r="H23" s="95">
        <v>41353</v>
      </c>
      <c r="I23" s="78">
        <v>0.3</v>
      </c>
      <c r="J23" s="81" t="s">
        <v>162</v>
      </c>
    </row>
    <row r="24" spans="1:10" ht="15.75" customHeight="1">
      <c r="A24" s="65"/>
      <c r="B24" s="94">
        <v>12</v>
      </c>
      <c r="C24" s="72"/>
      <c r="D24" s="95">
        <v>28516</v>
      </c>
      <c r="E24" s="96">
        <v>1.6</v>
      </c>
      <c r="F24" s="95">
        <v>83046</v>
      </c>
      <c r="G24" s="95">
        <v>41592</v>
      </c>
      <c r="H24" s="95">
        <v>41454</v>
      </c>
      <c r="I24" s="78">
        <v>0.3</v>
      </c>
      <c r="J24" s="81" t="s">
        <v>162</v>
      </c>
    </row>
    <row r="25" spans="1:10" ht="15.75" customHeight="1">
      <c r="A25" s="82"/>
      <c r="B25" s="82">
        <v>13</v>
      </c>
      <c r="C25" s="83"/>
      <c r="D25" s="86">
        <v>28933</v>
      </c>
      <c r="E25" s="93">
        <v>1.5</v>
      </c>
      <c r="F25" s="86">
        <v>83186</v>
      </c>
      <c r="G25" s="86">
        <v>41701</v>
      </c>
      <c r="H25" s="86">
        <v>41485</v>
      </c>
      <c r="I25" s="87">
        <v>0.2</v>
      </c>
      <c r="J25" s="81" t="s">
        <v>162</v>
      </c>
    </row>
    <row r="26" spans="1:10" ht="15.75" customHeight="1">
      <c r="A26" s="65"/>
      <c r="B26" s="94">
        <v>14</v>
      </c>
      <c r="C26" s="72"/>
      <c r="D26" s="95">
        <v>29276</v>
      </c>
      <c r="E26" s="96">
        <v>1.2</v>
      </c>
      <c r="F26" s="95">
        <v>83054</v>
      </c>
      <c r="G26" s="95">
        <v>41644</v>
      </c>
      <c r="H26" s="95">
        <v>41410</v>
      </c>
      <c r="I26" s="97">
        <v>-0.2</v>
      </c>
      <c r="J26" s="81" t="s">
        <v>162</v>
      </c>
    </row>
    <row r="27" spans="1:10" ht="15.75" customHeight="1">
      <c r="A27" s="94"/>
      <c r="B27" s="94">
        <v>15</v>
      </c>
      <c r="C27" s="72"/>
      <c r="D27" s="95">
        <v>29540</v>
      </c>
      <c r="E27" s="96">
        <v>0.9</v>
      </c>
      <c r="F27" s="95">
        <v>82796</v>
      </c>
      <c r="G27" s="95">
        <v>41511</v>
      </c>
      <c r="H27" s="95">
        <v>41285</v>
      </c>
      <c r="I27" s="97">
        <v>-0.3</v>
      </c>
      <c r="J27" s="81" t="s">
        <v>162</v>
      </c>
    </row>
    <row r="28" spans="1:10" ht="15.75" customHeight="1">
      <c r="A28" s="94"/>
      <c r="B28" s="94">
        <v>16</v>
      </c>
      <c r="C28" s="72"/>
      <c r="D28" s="95">
        <v>29905</v>
      </c>
      <c r="E28" s="96">
        <v>1.2</v>
      </c>
      <c r="F28" s="95">
        <v>82641</v>
      </c>
      <c r="G28" s="95">
        <v>41379</v>
      </c>
      <c r="H28" s="95">
        <v>41262</v>
      </c>
      <c r="I28" s="97">
        <v>-0.1</v>
      </c>
      <c r="J28" s="81" t="s">
        <v>162</v>
      </c>
    </row>
    <row r="29" spans="1:10" ht="15.75" customHeight="1">
      <c r="A29" s="94"/>
      <c r="B29" s="94">
        <v>17</v>
      </c>
      <c r="C29" s="72"/>
      <c r="D29" s="95">
        <v>31136</v>
      </c>
      <c r="E29" s="96">
        <v>4.0999999999999996</v>
      </c>
      <c r="F29" s="95">
        <v>84982</v>
      </c>
      <c r="G29" s="95">
        <v>42508</v>
      </c>
      <c r="H29" s="95">
        <v>42474</v>
      </c>
      <c r="I29" s="97">
        <v>2.8</v>
      </c>
      <c r="J29" s="98" t="s">
        <v>82</v>
      </c>
    </row>
    <row r="30" spans="1:10" ht="15.75" customHeight="1">
      <c r="A30" s="82"/>
      <c r="B30" s="82">
        <v>18</v>
      </c>
      <c r="C30" s="83"/>
      <c r="D30" s="86">
        <v>31446</v>
      </c>
      <c r="E30" s="93">
        <v>1</v>
      </c>
      <c r="F30" s="86">
        <v>84544</v>
      </c>
      <c r="G30" s="86">
        <v>42264</v>
      </c>
      <c r="H30" s="86">
        <v>42280</v>
      </c>
      <c r="I30" s="99">
        <v>-0.5</v>
      </c>
      <c r="J30" s="98" t="s">
        <v>187</v>
      </c>
    </row>
    <row r="31" spans="1:10" ht="15.75" customHeight="1">
      <c r="A31" s="94"/>
      <c r="B31" s="94">
        <v>19</v>
      </c>
      <c r="C31" s="72"/>
      <c r="D31" s="95">
        <v>31728</v>
      </c>
      <c r="E31" s="96">
        <v>0.9</v>
      </c>
      <c r="F31" s="95">
        <v>83967</v>
      </c>
      <c r="G31" s="95">
        <v>41960</v>
      </c>
      <c r="H31" s="95">
        <v>42007</v>
      </c>
      <c r="I31" s="100" t="s">
        <v>193</v>
      </c>
      <c r="J31" s="81" t="s">
        <v>162</v>
      </c>
    </row>
    <row r="32" spans="1:10" ht="15.75" customHeight="1">
      <c r="A32" s="94"/>
      <c r="B32" s="94">
        <v>20</v>
      </c>
      <c r="C32" s="72"/>
      <c r="D32" s="95">
        <v>32178</v>
      </c>
      <c r="E32" s="96">
        <v>1.4</v>
      </c>
      <c r="F32" s="95">
        <v>83874</v>
      </c>
      <c r="G32" s="95">
        <v>41877</v>
      </c>
      <c r="H32" s="95">
        <v>41997</v>
      </c>
      <c r="I32" s="100" t="s">
        <v>194</v>
      </c>
      <c r="J32" s="81" t="s">
        <v>162</v>
      </c>
    </row>
    <row r="33" spans="1:10" ht="15.75" customHeight="1">
      <c r="A33" s="94"/>
      <c r="B33" s="94">
        <v>21</v>
      </c>
      <c r="C33" s="72"/>
      <c r="D33" s="95">
        <v>32470</v>
      </c>
      <c r="E33" s="96">
        <v>0.9</v>
      </c>
      <c r="F33" s="95">
        <v>83432</v>
      </c>
      <c r="G33" s="95">
        <v>41656</v>
      </c>
      <c r="H33" s="95">
        <v>41776</v>
      </c>
      <c r="I33" s="100" t="s">
        <v>17</v>
      </c>
      <c r="J33" s="81" t="s">
        <v>162</v>
      </c>
    </row>
    <row r="34" spans="1:10" ht="15.75" customHeight="1">
      <c r="A34" s="94"/>
      <c r="B34" s="94">
        <v>22</v>
      </c>
      <c r="C34" s="72"/>
      <c r="D34" s="95">
        <v>32659</v>
      </c>
      <c r="E34" s="96">
        <v>0.6</v>
      </c>
      <c r="F34" s="95">
        <v>83181</v>
      </c>
      <c r="G34" s="95">
        <v>41567</v>
      </c>
      <c r="H34" s="95">
        <v>41614</v>
      </c>
      <c r="I34" s="100" t="s">
        <v>198</v>
      </c>
      <c r="J34" s="81" t="s">
        <v>162</v>
      </c>
    </row>
    <row r="35" spans="1:10" ht="15.75" customHeight="1">
      <c r="A35" s="82"/>
      <c r="B35" s="82">
        <v>23</v>
      </c>
      <c r="C35" s="83"/>
      <c r="D35" s="86">
        <v>32931</v>
      </c>
      <c r="E35" s="93">
        <v>0.8</v>
      </c>
      <c r="F35" s="86">
        <v>82974</v>
      </c>
      <c r="G35" s="86">
        <v>41424</v>
      </c>
      <c r="H35" s="86">
        <v>41550</v>
      </c>
      <c r="I35" s="101" t="s">
        <v>202</v>
      </c>
      <c r="J35" s="81" t="s">
        <v>162</v>
      </c>
    </row>
    <row r="36" spans="1:10" ht="15.75" customHeight="1">
      <c r="A36" s="94"/>
      <c r="B36" s="94">
        <v>24</v>
      </c>
      <c r="C36" s="72"/>
      <c r="D36" s="95">
        <v>33099</v>
      </c>
      <c r="E36" s="102">
        <v>0.5</v>
      </c>
      <c r="F36" s="95">
        <v>82422</v>
      </c>
      <c r="G36" s="95">
        <v>41096</v>
      </c>
      <c r="H36" s="95">
        <v>41326</v>
      </c>
      <c r="I36" s="100" t="s">
        <v>193</v>
      </c>
      <c r="J36" s="81" t="s">
        <v>162</v>
      </c>
    </row>
    <row r="37" spans="1:10" ht="15.75" customHeight="1">
      <c r="A37" s="94"/>
      <c r="B37" s="94">
        <v>25</v>
      </c>
      <c r="C37" s="72"/>
      <c r="D37" s="95">
        <v>33042</v>
      </c>
      <c r="E37" s="103" t="s">
        <v>93</v>
      </c>
      <c r="F37" s="95">
        <v>81874</v>
      </c>
      <c r="G37" s="95">
        <v>40838</v>
      </c>
      <c r="H37" s="95">
        <v>41036</v>
      </c>
      <c r="I37" s="100" t="s">
        <v>193</v>
      </c>
      <c r="J37" s="81" t="s">
        <v>162</v>
      </c>
    </row>
    <row r="38" spans="1:10" ht="15.75" customHeight="1">
      <c r="A38" s="94"/>
      <c r="B38" s="94">
        <v>26</v>
      </c>
      <c r="C38" s="72"/>
      <c r="D38" s="95">
        <v>33299</v>
      </c>
      <c r="E38" s="96">
        <v>0.8</v>
      </c>
      <c r="F38" s="95">
        <v>81266</v>
      </c>
      <c r="G38" s="95">
        <v>40645</v>
      </c>
      <c r="H38" s="95">
        <v>40621</v>
      </c>
      <c r="I38" s="100" t="s">
        <v>193</v>
      </c>
      <c r="J38" s="81" t="s">
        <v>162</v>
      </c>
    </row>
    <row r="39" spans="1:10" ht="15.75" customHeight="1">
      <c r="A39" s="94"/>
      <c r="B39" s="94">
        <v>27</v>
      </c>
      <c r="C39" s="72"/>
      <c r="D39" s="95">
        <v>33499</v>
      </c>
      <c r="E39" s="96">
        <v>0.6</v>
      </c>
      <c r="F39" s="95">
        <v>80829</v>
      </c>
      <c r="G39" s="95">
        <v>40427</v>
      </c>
      <c r="H39" s="95">
        <v>40402</v>
      </c>
      <c r="I39" s="100" t="s">
        <v>17</v>
      </c>
      <c r="J39" s="81" t="s">
        <v>162</v>
      </c>
    </row>
    <row r="40" spans="1:10" ht="15.75" customHeight="1">
      <c r="A40" s="82"/>
      <c r="B40" s="82">
        <v>28</v>
      </c>
      <c r="C40" s="83"/>
      <c r="D40" s="86">
        <v>33811</v>
      </c>
      <c r="E40" s="104">
        <v>0.9</v>
      </c>
      <c r="F40" s="86">
        <v>80513</v>
      </c>
      <c r="G40" s="86">
        <v>40277</v>
      </c>
      <c r="H40" s="86">
        <v>40236</v>
      </c>
      <c r="I40" s="101" t="s">
        <v>206</v>
      </c>
      <c r="J40" s="81" t="s">
        <v>162</v>
      </c>
    </row>
    <row r="41" spans="1:10" ht="15.75" customHeight="1">
      <c r="A41" s="94"/>
      <c r="B41" s="94">
        <v>29</v>
      </c>
      <c r="C41" s="72"/>
      <c r="D41" s="95">
        <v>34172</v>
      </c>
      <c r="E41" s="96">
        <v>1.1000000000000001</v>
      </c>
      <c r="F41" s="95">
        <v>80293</v>
      </c>
      <c r="G41" s="95">
        <v>40159</v>
      </c>
      <c r="H41" s="95">
        <v>40134</v>
      </c>
      <c r="I41" s="100" t="s">
        <v>208</v>
      </c>
      <c r="J41" s="81" t="s">
        <v>162</v>
      </c>
    </row>
    <row r="42" spans="1:10" ht="15.75" customHeight="1">
      <c r="A42" s="94"/>
      <c r="B42" s="94">
        <v>30</v>
      </c>
      <c r="C42" s="72"/>
      <c r="D42" s="95">
        <v>34538</v>
      </c>
      <c r="E42" s="96">
        <v>1.1000000000000001</v>
      </c>
      <c r="F42" s="95">
        <v>80070</v>
      </c>
      <c r="G42" s="95">
        <v>40093</v>
      </c>
      <c r="H42" s="95">
        <v>39977</v>
      </c>
      <c r="I42" s="100" t="s">
        <v>208</v>
      </c>
      <c r="J42" s="81" t="s">
        <v>121</v>
      </c>
    </row>
    <row r="43" spans="1:10" ht="15.75" customHeight="1">
      <c r="A43" s="94"/>
      <c r="B43" s="94">
        <v>31</v>
      </c>
      <c r="C43" s="72"/>
      <c r="D43" s="95">
        <v>34869</v>
      </c>
      <c r="E43" s="96">
        <v>1</v>
      </c>
      <c r="F43" s="95">
        <v>79708</v>
      </c>
      <c r="G43" s="95">
        <v>39881</v>
      </c>
      <c r="H43" s="95">
        <v>39827</v>
      </c>
      <c r="I43" s="100" t="s">
        <v>210</v>
      </c>
      <c r="J43" s="81" t="s">
        <v>121</v>
      </c>
    </row>
    <row r="44" spans="1:10" ht="15.75" customHeight="1">
      <c r="A44" s="94" t="s">
        <v>1037</v>
      </c>
      <c r="B44" s="94">
        <v>2</v>
      </c>
      <c r="C44" s="72"/>
      <c r="D44" s="95">
        <v>35250</v>
      </c>
      <c r="E44" s="96">
        <v>1.1000000000000001</v>
      </c>
      <c r="F44" s="95">
        <v>79553</v>
      </c>
      <c r="G44" s="95">
        <v>39846</v>
      </c>
      <c r="H44" s="95">
        <v>39707</v>
      </c>
      <c r="I44" s="100" t="s">
        <v>1038</v>
      </c>
      <c r="J44" s="81" t="s">
        <v>1039</v>
      </c>
    </row>
    <row r="45" spans="1:10" ht="15.75" customHeight="1">
      <c r="A45" s="94"/>
      <c r="B45" s="94"/>
      <c r="C45" s="72"/>
      <c r="D45" s="95"/>
      <c r="E45" s="105"/>
      <c r="F45" s="95"/>
      <c r="G45" s="95"/>
      <c r="H45" s="95"/>
      <c r="I45" s="100"/>
      <c r="J45" s="81"/>
    </row>
    <row r="46" spans="1:10" ht="15.75" customHeight="1">
      <c r="A46" s="94"/>
      <c r="B46" s="94"/>
      <c r="C46" s="72"/>
      <c r="D46" s="95"/>
      <c r="E46" s="96"/>
      <c r="F46" s="95"/>
      <c r="G46" s="95"/>
      <c r="H46" s="95"/>
      <c r="I46" s="100"/>
      <c r="J46" s="81"/>
    </row>
    <row r="47" spans="1:10" ht="15.75" customHeight="1">
      <c r="A47" s="94"/>
      <c r="B47" s="94"/>
      <c r="C47" s="72"/>
      <c r="D47" s="95"/>
      <c r="E47" s="96"/>
      <c r="F47" s="95"/>
      <c r="G47" s="95"/>
      <c r="H47" s="95"/>
      <c r="I47" s="100"/>
      <c r="J47" s="81"/>
    </row>
    <row r="48" spans="1:10" ht="15.75" customHeight="1">
      <c r="A48" s="94"/>
      <c r="B48" s="94"/>
      <c r="C48" s="72"/>
      <c r="D48" s="95"/>
      <c r="E48" s="96"/>
      <c r="F48" s="95"/>
      <c r="G48" s="95"/>
      <c r="H48" s="95"/>
      <c r="I48" s="100"/>
      <c r="J48" s="81"/>
    </row>
    <row r="49" spans="1:10" ht="15.75" customHeight="1">
      <c r="A49" s="94"/>
      <c r="B49" s="94"/>
      <c r="C49" s="72"/>
      <c r="D49" s="95"/>
      <c r="E49" s="96"/>
      <c r="F49" s="95"/>
      <c r="G49" s="95"/>
      <c r="H49" s="95"/>
      <c r="I49" s="100"/>
      <c r="J49" s="81"/>
    </row>
    <row r="50" spans="1:10" ht="15.75" customHeight="1">
      <c r="A50" s="94"/>
      <c r="B50" s="94"/>
      <c r="C50" s="72"/>
      <c r="D50" s="95"/>
      <c r="E50" s="105"/>
      <c r="F50" s="95"/>
      <c r="G50" s="95"/>
      <c r="H50" s="95"/>
      <c r="I50" s="100"/>
      <c r="J50" s="81"/>
    </row>
    <row r="51" spans="1:10" ht="9" customHeight="1">
      <c r="A51" s="106"/>
      <c r="B51" s="106"/>
      <c r="C51" s="107"/>
      <c r="D51" s="106"/>
      <c r="E51" s="108"/>
      <c r="F51" s="106"/>
      <c r="G51" s="106"/>
      <c r="H51" s="106"/>
      <c r="I51" s="107"/>
      <c r="J51" s="106"/>
    </row>
    <row r="52" spans="1:10" ht="15.75" customHeight="1">
      <c r="A52" s="697"/>
      <c r="B52" s="697"/>
      <c r="C52" s="697"/>
      <c r="D52" s="697"/>
      <c r="E52" s="65"/>
      <c r="F52" s="65"/>
      <c r="G52" s="65"/>
      <c r="H52" s="65"/>
      <c r="I52" s="698" t="s">
        <v>214</v>
      </c>
      <c r="J52" s="698"/>
    </row>
  </sheetData>
  <mergeCells count="6">
    <mergeCell ref="G1:J1"/>
    <mergeCell ref="A3:C4"/>
    <mergeCell ref="D3:D4"/>
    <mergeCell ref="F3:H3"/>
    <mergeCell ref="A52:D52"/>
    <mergeCell ref="I52:J52"/>
  </mergeCells>
  <phoneticPr fontId="68"/>
  <pageMargins left="0.63" right="0.42" top="0.59" bottom="0.51181102362204722" header="0.28000000000000003" footer="0.43307086614173229"/>
  <pageSetup paperSize="9" firstPageNumber="0" orientation="portrait" r:id="rId1"/>
  <headerFooter alignWithMargins="0">
    <oddFooter>&amp;C&amp;"ＭＳ Ｐ明朝,標準"&amp;10
- 11 -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abSelected="1" topLeftCell="A22" zoomScaleNormal="100" workbookViewId="0">
      <selection activeCell="L40" sqref="L40"/>
    </sheetView>
  </sheetViews>
  <sheetFormatPr defaultRowHeight="13.5"/>
  <cols>
    <col min="1" max="1" width="6.375" style="62" customWidth="1"/>
    <col min="2" max="2" width="4.125" style="62" customWidth="1"/>
    <col min="3" max="3" width="7.5" style="62" customWidth="1"/>
    <col min="4" max="11" width="7.625" style="62" customWidth="1"/>
    <col min="12" max="12" width="7.625" style="65" customWidth="1"/>
    <col min="13" max="16384" width="9" style="62"/>
  </cols>
  <sheetData>
    <row r="1" spans="1:12" ht="24" customHeight="1">
      <c r="B1" s="701" t="s">
        <v>1046</v>
      </c>
      <c r="C1" s="701"/>
      <c r="D1" s="701"/>
      <c r="E1" s="701"/>
      <c r="F1" s="701"/>
      <c r="G1" s="701"/>
      <c r="H1" s="701"/>
      <c r="I1" s="701"/>
      <c r="J1" s="701"/>
      <c r="K1" s="701"/>
    </row>
    <row r="2" spans="1:12" ht="9" customHeight="1"/>
    <row r="3" spans="1:12" ht="15" customHeight="1">
      <c r="A3" s="65"/>
      <c r="B3" s="65"/>
      <c r="C3" s="65"/>
      <c r="D3" s="65"/>
      <c r="E3" s="65"/>
      <c r="F3" s="65"/>
      <c r="G3" s="65"/>
      <c r="H3" s="65"/>
      <c r="I3" s="65"/>
      <c r="J3" s="713" t="s">
        <v>220</v>
      </c>
      <c r="K3" s="713"/>
      <c r="L3" s="714"/>
    </row>
    <row r="4" spans="1:12" ht="21" customHeight="1">
      <c r="A4" s="688" t="s">
        <v>223</v>
      </c>
      <c r="B4" s="688"/>
      <c r="C4" s="689"/>
      <c r="D4" s="696" t="s">
        <v>45</v>
      </c>
      <c r="E4" s="704"/>
      <c r="F4" s="704" t="s">
        <v>224</v>
      </c>
      <c r="G4" s="704"/>
      <c r="H4" s="704"/>
      <c r="I4" s="715" t="s">
        <v>228</v>
      </c>
      <c r="J4" s="716"/>
      <c r="K4" s="715" t="s">
        <v>230</v>
      </c>
      <c r="L4" s="699"/>
    </row>
    <row r="5" spans="1:12" ht="21" customHeight="1">
      <c r="A5" s="690"/>
      <c r="B5" s="690"/>
      <c r="C5" s="691"/>
      <c r="D5" s="696"/>
      <c r="E5" s="704"/>
      <c r="F5" s="71" t="s">
        <v>234</v>
      </c>
      <c r="G5" s="71" t="s">
        <v>180</v>
      </c>
      <c r="H5" s="71" t="s">
        <v>182</v>
      </c>
      <c r="I5" s="717"/>
      <c r="J5" s="718"/>
      <c r="K5" s="717"/>
      <c r="L5" s="714"/>
    </row>
    <row r="6" spans="1:12" s="64" customFormat="1" ht="12.75" customHeight="1">
      <c r="B6" s="109"/>
      <c r="C6" s="110"/>
      <c r="D6" s="111"/>
      <c r="E6" s="112" t="s">
        <v>184</v>
      </c>
      <c r="F6" s="112" t="s">
        <v>186</v>
      </c>
      <c r="G6" s="112" t="s">
        <v>186</v>
      </c>
      <c r="H6" s="112" t="s">
        <v>186</v>
      </c>
      <c r="I6" s="112"/>
      <c r="J6" s="112" t="s">
        <v>186</v>
      </c>
      <c r="K6" s="710" t="s">
        <v>160</v>
      </c>
      <c r="L6" s="711"/>
    </row>
    <row r="7" spans="1:12" ht="24.95" customHeight="1">
      <c r="A7" s="113" t="s">
        <v>189</v>
      </c>
      <c r="B7" s="114" t="s">
        <v>1040</v>
      </c>
      <c r="C7" s="115" t="s">
        <v>238</v>
      </c>
      <c r="D7" s="706">
        <v>32289</v>
      </c>
      <c r="E7" s="712"/>
      <c r="F7" s="116">
        <v>82107</v>
      </c>
      <c r="G7" s="116">
        <v>41028</v>
      </c>
      <c r="H7" s="116">
        <v>41079</v>
      </c>
      <c r="I7" s="117"/>
      <c r="J7" s="118">
        <f>ROUND(F7/D7,100/1)</f>
        <v>2.54287837963393</v>
      </c>
      <c r="K7" s="119" t="s">
        <v>240</v>
      </c>
      <c r="L7" s="120">
        <v>0.3</v>
      </c>
    </row>
    <row r="8" spans="1:12" ht="24.95" customHeight="1">
      <c r="A8" s="65"/>
      <c r="B8" s="114" t="s">
        <v>242</v>
      </c>
      <c r="C8" s="121"/>
      <c r="D8" s="706">
        <v>32519</v>
      </c>
      <c r="E8" s="707"/>
      <c r="F8" s="116">
        <v>81614</v>
      </c>
      <c r="G8" s="116">
        <v>40743</v>
      </c>
      <c r="H8" s="116">
        <v>40871</v>
      </c>
      <c r="I8" s="117"/>
      <c r="J8" s="118">
        <f>ROUND(F8/D8,100/1)</f>
        <v>2.5097327716104401</v>
      </c>
      <c r="K8" s="119" t="s">
        <v>240</v>
      </c>
      <c r="L8" s="120">
        <v>0.6</v>
      </c>
    </row>
    <row r="9" spans="1:12" ht="24.95" customHeight="1">
      <c r="A9" s="65"/>
      <c r="B9" s="114" t="s">
        <v>101</v>
      </c>
      <c r="C9" s="121"/>
      <c r="D9" s="707">
        <v>33042</v>
      </c>
      <c r="E9" s="707"/>
      <c r="F9" s="116">
        <v>81874</v>
      </c>
      <c r="G9" s="116">
        <v>40838</v>
      </c>
      <c r="H9" s="116">
        <v>41036</v>
      </c>
      <c r="I9" s="117"/>
      <c r="J9" s="118">
        <f>ROUND(F9/D9,100/1)</f>
        <v>2.47787664184977</v>
      </c>
      <c r="K9" s="119"/>
      <c r="L9" s="123">
        <v>0.3</v>
      </c>
    </row>
    <row r="10" spans="1:12" ht="24.95" customHeight="1">
      <c r="A10" s="65"/>
      <c r="B10" s="114" t="s">
        <v>250</v>
      </c>
      <c r="C10" s="121"/>
      <c r="D10" s="707">
        <v>33299</v>
      </c>
      <c r="E10" s="707"/>
      <c r="F10" s="116">
        <v>81266</v>
      </c>
      <c r="G10" s="116">
        <v>40645</v>
      </c>
      <c r="H10" s="116">
        <v>40621</v>
      </c>
      <c r="I10" s="117"/>
      <c r="J10" s="118">
        <f>ROUND(F10/D10,100/1)</f>
        <v>2.4404937085197802</v>
      </c>
      <c r="K10" s="119" t="s">
        <v>240</v>
      </c>
      <c r="L10" s="123">
        <v>0.7</v>
      </c>
    </row>
    <row r="11" spans="1:12" ht="24.95" customHeight="1">
      <c r="A11" s="65"/>
      <c r="B11" s="114" t="s">
        <v>107</v>
      </c>
      <c r="C11" s="121"/>
      <c r="D11" s="706">
        <v>33499</v>
      </c>
      <c r="E11" s="707"/>
      <c r="F11" s="116">
        <v>80829</v>
      </c>
      <c r="G11" s="116">
        <v>40427</v>
      </c>
      <c r="H11" s="116">
        <v>40402</v>
      </c>
      <c r="I11" s="117"/>
      <c r="J11" s="118">
        <f>ROUND(F11/D11,100/1)</f>
        <v>2.4128779963581</v>
      </c>
      <c r="K11" s="119" t="s">
        <v>240</v>
      </c>
      <c r="L11" s="123">
        <v>0.5</v>
      </c>
    </row>
    <row r="12" spans="1:12" ht="11.25" customHeight="1">
      <c r="A12" s="65"/>
      <c r="B12" s="114"/>
      <c r="C12" s="121"/>
      <c r="D12" s="122"/>
      <c r="E12" s="122"/>
      <c r="F12" s="116"/>
      <c r="G12" s="116"/>
      <c r="H12" s="116"/>
      <c r="I12" s="117"/>
      <c r="J12" s="118"/>
      <c r="K12" s="119"/>
      <c r="L12" s="120"/>
    </row>
    <row r="13" spans="1:12" ht="24.95" customHeight="1">
      <c r="A13" s="65"/>
      <c r="B13" s="114" t="s">
        <v>252</v>
      </c>
      <c r="C13" s="121"/>
      <c r="D13" s="706">
        <v>33811</v>
      </c>
      <c r="E13" s="707"/>
      <c r="F13" s="116">
        <v>80513</v>
      </c>
      <c r="G13" s="116">
        <v>40277</v>
      </c>
      <c r="H13" s="116">
        <v>40236</v>
      </c>
      <c r="I13" s="117"/>
      <c r="J13" s="118">
        <f>ROUND(F13/D13,100/1)</f>
        <v>2.3812664517464701</v>
      </c>
      <c r="K13" s="119" t="s">
        <v>253</v>
      </c>
      <c r="L13" s="123">
        <v>0.4</v>
      </c>
    </row>
    <row r="14" spans="1:12" ht="24.95" customHeight="1">
      <c r="A14" s="65"/>
      <c r="B14" s="114" t="s">
        <v>254</v>
      </c>
      <c r="C14" s="121"/>
      <c r="D14" s="706">
        <v>34172</v>
      </c>
      <c r="E14" s="707"/>
      <c r="F14" s="116">
        <v>80293</v>
      </c>
      <c r="G14" s="116">
        <v>40159</v>
      </c>
      <c r="H14" s="116">
        <v>40134</v>
      </c>
      <c r="I14" s="117"/>
      <c r="J14" s="118">
        <f>ROUND(F14/D14,100/1)</f>
        <v>2.34967224628351</v>
      </c>
      <c r="K14" s="119" t="s">
        <v>253</v>
      </c>
      <c r="L14" s="123">
        <v>0.4</v>
      </c>
    </row>
    <row r="15" spans="1:12" ht="24.95" customHeight="1">
      <c r="A15" s="65"/>
      <c r="B15" s="114" t="s">
        <v>255</v>
      </c>
      <c r="C15" s="121"/>
      <c r="D15" s="707">
        <v>34538</v>
      </c>
      <c r="E15" s="707"/>
      <c r="F15" s="116">
        <v>80070</v>
      </c>
      <c r="G15" s="116">
        <v>40093</v>
      </c>
      <c r="H15" s="116">
        <v>39977</v>
      </c>
      <c r="I15" s="117"/>
      <c r="J15" s="118">
        <f>ROUND(F15/D15,100/1)</f>
        <v>2.3183160576756001</v>
      </c>
      <c r="K15" s="119" t="s">
        <v>253</v>
      </c>
      <c r="L15" s="123">
        <v>0.3</v>
      </c>
    </row>
    <row r="16" spans="1:12" ht="24.95" customHeight="1">
      <c r="A16" s="65"/>
      <c r="B16" s="114" t="s">
        <v>259</v>
      </c>
      <c r="C16" s="121"/>
      <c r="D16" s="708">
        <v>34869</v>
      </c>
      <c r="E16" s="709"/>
      <c r="F16" s="124">
        <v>79708</v>
      </c>
      <c r="G16" s="124">
        <v>39881</v>
      </c>
      <c r="H16" s="124">
        <v>39827</v>
      </c>
      <c r="I16" s="117"/>
      <c r="J16" s="123">
        <v>2.2999999999999998</v>
      </c>
      <c r="K16" s="119" t="s">
        <v>253</v>
      </c>
      <c r="L16" s="123">
        <v>0.5</v>
      </c>
    </row>
    <row r="17" spans="1:12" ht="24.95" customHeight="1">
      <c r="A17" s="119" t="s">
        <v>1037</v>
      </c>
      <c r="B17" s="114" t="s">
        <v>1041</v>
      </c>
      <c r="C17" s="121"/>
      <c r="D17" s="708">
        <v>35250</v>
      </c>
      <c r="E17" s="709"/>
      <c r="F17" s="124">
        <v>79553</v>
      </c>
      <c r="G17" s="124">
        <v>39846</v>
      </c>
      <c r="H17" s="124">
        <v>39707</v>
      </c>
      <c r="I17" s="117"/>
      <c r="J17" s="123">
        <v>2.2999999999999998</v>
      </c>
      <c r="K17" s="119" t="s">
        <v>1042</v>
      </c>
      <c r="L17" s="123">
        <v>0.2</v>
      </c>
    </row>
    <row r="18" spans="1:12" ht="12" customHeight="1">
      <c r="A18" s="106"/>
      <c r="B18" s="106"/>
      <c r="C18" s="125"/>
      <c r="D18" s="106"/>
      <c r="E18" s="106"/>
      <c r="F18" s="106"/>
      <c r="G18" s="106"/>
      <c r="H18" s="106"/>
      <c r="I18" s="106"/>
      <c r="J18" s="106"/>
      <c r="K18" s="106"/>
      <c r="L18" s="106"/>
    </row>
    <row r="19" spans="1:12" ht="18.75" customHeight="1">
      <c r="A19" s="705" t="s">
        <v>261</v>
      </c>
      <c r="B19" s="705"/>
      <c r="C19" s="705"/>
      <c r="D19" s="705"/>
      <c r="E19" s="705"/>
      <c r="F19" s="705"/>
      <c r="G19" s="705"/>
      <c r="H19" s="705"/>
      <c r="I19" s="698" t="s">
        <v>1043</v>
      </c>
      <c r="J19" s="699"/>
      <c r="K19" s="699"/>
      <c r="L19" s="699"/>
    </row>
    <row r="20" spans="1:12">
      <c r="C20" s="126"/>
      <c r="D20" s="700"/>
      <c r="E20" s="700"/>
    </row>
    <row r="21" spans="1:12" ht="15" customHeight="1"/>
    <row r="22" spans="1:12" ht="21">
      <c r="A22" s="701" t="s">
        <v>269</v>
      </c>
      <c r="B22" s="701"/>
      <c r="C22" s="701"/>
      <c r="D22" s="701"/>
      <c r="E22" s="701"/>
      <c r="F22" s="701"/>
      <c r="G22" s="701"/>
      <c r="H22" s="701"/>
      <c r="I22" s="701"/>
      <c r="J22" s="701"/>
      <c r="K22" s="701"/>
    </row>
    <row r="23" spans="1:12" ht="9" customHeight="1"/>
    <row r="24" spans="1:12">
      <c r="H24" s="702" t="s">
        <v>27</v>
      </c>
      <c r="I24" s="702"/>
      <c r="J24" s="702"/>
      <c r="K24" s="702"/>
      <c r="L24" s="703"/>
    </row>
    <row r="25" spans="1:12" ht="30" customHeight="1">
      <c r="A25" s="696" t="s">
        <v>271</v>
      </c>
      <c r="B25" s="704"/>
      <c r="C25" s="71" t="s">
        <v>234</v>
      </c>
      <c r="D25" s="71" t="s">
        <v>212</v>
      </c>
      <c r="E25" s="71" t="s">
        <v>274</v>
      </c>
      <c r="F25" s="71" t="s">
        <v>276</v>
      </c>
      <c r="G25" s="68" t="s">
        <v>282</v>
      </c>
      <c r="H25" s="71" t="s">
        <v>86</v>
      </c>
      <c r="I25" s="68" t="s">
        <v>285</v>
      </c>
      <c r="J25" s="71" t="s">
        <v>287</v>
      </c>
      <c r="K25" s="68" t="s">
        <v>289</v>
      </c>
      <c r="L25" s="68" t="s">
        <v>290</v>
      </c>
    </row>
    <row r="26" spans="1:12">
      <c r="A26" s="65"/>
      <c r="B26" s="128"/>
      <c r="C26" s="65"/>
      <c r="D26" s="65"/>
      <c r="E26" s="65"/>
      <c r="F26" s="65"/>
      <c r="G26" s="65"/>
      <c r="H26" s="65"/>
      <c r="I26" s="65"/>
      <c r="J26" s="65"/>
      <c r="K26" s="65"/>
    </row>
    <row r="27" spans="1:12" ht="24.95" customHeight="1">
      <c r="A27" s="65" t="s">
        <v>1044</v>
      </c>
      <c r="B27" s="72" t="s">
        <v>238</v>
      </c>
      <c r="C27" s="129">
        <v>82107</v>
      </c>
      <c r="D27" s="129">
        <v>21865</v>
      </c>
      <c r="E27" s="129">
        <v>16634</v>
      </c>
      <c r="F27" s="129">
        <v>19876</v>
      </c>
      <c r="G27" s="129">
        <v>5158</v>
      </c>
      <c r="H27" s="129">
        <v>3089</v>
      </c>
      <c r="I27" s="129">
        <v>2469</v>
      </c>
      <c r="J27" s="129">
        <v>2222</v>
      </c>
      <c r="K27" s="129">
        <v>8533</v>
      </c>
      <c r="L27" s="11">
        <v>2261</v>
      </c>
    </row>
    <row r="28" spans="1:12" ht="24.95" customHeight="1">
      <c r="A28" s="65">
        <v>24</v>
      </c>
      <c r="B28" s="72"/>
      <c r="C28" s="129">
        <v>81614</v>
      </c>
      <c r="D28" s="129">
        <v>21812</v>
      </c>
      <c r="E28" s="129">
        <v>16513</v>
      </c>
      <c r="F28" s="129">
        <v>19846</v>
      </c>
      <c r="G28" s="129">
        <v>5875</v>
      </c>
      <c r="H28" s="129">
        <v>2392</v>
      </c>
      <c r="I28" s="129">
        <v>2406</v>
      </c>
      <c r="J28" s="129">
        <v>2176</v>
      </c>
      <c r="K28" s="129">
        <v>8385</v>
      </c>
      <c r="L28" s="11">
        <v>2209</v>
      </c>
    </row>
    <row r="29" spans="1:12" ht="24.95" customHeight="1">
      <c r="A29" s="65">
        <v>25</v>
      </c>
      <c r="B29" s="72"/>
      <c r="C29" s="129">
        <v>81874</v>
      </c>
      <c r="D29" s="129">
        <v>21870</v>
      </c>
      <c r="E29" s="129">
        <v>16712</v>
      </c>
      <c r="F29" s="129">
        <v>19987</v>
      </c>
      <c r="G29" s="129">
        <v>6046</v>
      </c>
      <c r="H29" s="129">
        <v>2362</v>
      </c>
      <c r="I29" s="129">
        <v>2363</v>
      </c>
      <c r="J29" s="129">
        <v>2147</v>
      </c>
      <c r="K29" s="129">
        <v>8249</v>
      </c>
      <c r="L29" s="11">
        <v>2138</v>
      </c>
    </row>
    <row r="30" spans="1:12" ht="24.95" customHeight="1">
      <c r="A30" s="65">
        <v>26</v>
      </c>
      <c r="B30" s="72"/>
      <c r="C30" s="129">
        <v>81266</v>
      </c>
      <c r="D30" s="129">
        <v>21642</v>
      </c>
      <c r="E30" s="129">
        <v>16631</v>
      </c>
      <c r="F30" s="129">
        <v>20019</v>
      </c>
      <c r="G30" s="129">
        <v>6187</v>
      </c>
      <c r="H30" s="129">
        <v>2316</v>
      </c>
      <c r="I30" s="129">
        <v>2302</v>
      </c>
      <c r="J30" s="129">
        <v>2069</v>
      </c>
      <c r="K30" s="129">
        <v>8008</v>
      </c>
      <c r="L30" s="11">
        <v>2092</v>
      </c>
    </row>
    <row r="31" spans="1:12" ht="24.95" customHeight="1">
      <c r="A31" s="65">
        <v>27</v>
      </c>
      <c r="B31" s="72"/>
      <c r="C31" s="129">
        <v>80829</v>
      </c>
      <c r="D31" s="129">
        <v>21646</v>
      </c>
      <c r="E31" s="129">
        <v>16530</v>
      </c>
      <c r="F31" s="129">
        <v>19957</v>
      </c>
      <c r="G31" s="129">
        <v>6340</v>
      </c>
      <c r="H31" s="129">
        <v>2283</v>
      </c>
      <c r="I31" s="129">
        <v>2202</v>
      </c>
      <c r="J31" s="129">
        <v>2030</v>
      </c>
      <c r="K31" s="129">
        <v>7809</v>
      </c>
      <c r="L31" s="11">
        <v>2032</v>
      </c>
    </row>
    <row r="32" spans="1:12" ht="11.25" customHeight="1">
      <c r="A32" s="65"/>
      <c r="B32" s="72"/>
      <c r="C32" s="129"/>
      <c r="D32" s="129"/>
      <c r="E32" s="129"/>
      <c r="F32" s="129"/>
      <c r="G32" s="129"/>
      <c r="H32" s="129"/>
      <c r="I32" s="129"/>
      <c r="J32" s="129"/>
      <c r="K32" s="129"/>
      <c r="L32" s="130"/>
    </row>
    <row r="33" spans="1:12" ht="24.95" customHeight="1">
      <c r="A33" s="65">
        <v>28</v>
      </c>
      <c r="B33" s="72"/>
      <c r="C33" s="129">
        <f>SUM(D33:L33)</f>
        <v>80513</v>
      </c>
      <c r="D33" s="129">
        <v>21540</v>
      </c>
      <c r="E33" s="129">
        <v>16522</v>
      </c>
      <c r="F33" s="129">
        <v>20013</v>
      </c>
      <c r="G33" s="129">
        <v>6435</v>
      </c>
      <c r="H33" s="129">
        <v>2273</v>
      </c>
      <c r="I33" s="129">
        <v>2135</v>
      </c>
      <c r="J33" s="129">
        <v>1966</v>
      </c>
      <c r="K33" s="129">
        <v>7661</v>
      </c>
      <c r="L33" s="11">
        <v>1968</v>
      </c>
    </row>
    <row r="34" spans="1:12" ht="24.95" customHeight="1">
      <c r="A34" s="65">
        <v>29</v>
      </c>
      <c r="B34" s="72"/>
      <c r="C34" s="129">
        <f>SUM(D34:L34)</f>
        <v>80293</v>
      </c>
      <c r="D34" s="129">
        <v>21683</v>
      </c>
      <c r="E34" s="129">
        <v>16526</v>
      </c>
      <c r="F34" s="129">
        <v>19993</v>
      </c>
      <c r="G34" s="129">
        <v>6499</v>
      </c>
      <c r="H34" s="129">
        <v>2249</v>
      </c>
      <c r="I34" s="129">
        <v>2093</v>
      </c>
      <c r="J34" s="129">
        <v>1889</v>
      </c>
      <c r="K34" s="129">
        <v>7438</v>
      </c>
      <c r="L34" s="11">
        <v>1923</v>
      </c>
    </row>
    <row r="35" spans="1:12" ht="24.95" customHeight="1">
      <c r="A35" s="65">
        <v>30</v>
      </c>
      <c r="B35" s="72"/>
      <c r="C35" s="129">
        <f>SUM(D35:L35)</f>
        <v>80070</v>
      </c>
      <c r="D35" s="129">
        <v>21724</v>
      </c>
      <c r="E35" s="129">
        <v>16507</v>
      </c>
      <c r="F35" s="129">
        <v>19996</v>
      </c>
      <c r="G35" s="129">
        <v>6683</v>
      </c>
      <c r="H35" s="129">
        <v>2175</v>
      </c>
      <c r="I35" s="129">
        <v>2040</v>
      </c>
      <c r="J35" s="129">
        <v>1836</v>
      </c>
      <c r="K35" s="129">
        <v>7256</v>
      </c>
      <c r="L35" s="11">
        <v>1853</v>
      </c>
    </row>
    <row r="36" spans="1:12" ht="24.95" customHeight="1">
      <c r="A36" s="65">
        <v>31</v>
      </c>
      <c r="B36" s="72"/>
      <c r="C36" s="129">
        <f>SUM(D36:L36)</f>
        <v>79708</v>
      </c>
      <c r="D36" s="131">
        <v>21691</v>
      </c>
      <c r="E36" s="131">
        <v>16440</v>
      </c>
      <c r="F36" s="131">
        <v>19988</v>
      </c>
      <c r="G36" s="131">
        <v>6856</v>
      </c>
      <c r="H36" s="131">
        <v>2128</v>
      </c>
      <c r="I36" s="131">
        <v>1984</v>
      </c>
      <c r="J36" s="131">
        <v>1796</v>
      </c>
      <c r="K36" s="131">
        <v>7029</v>
      </c>
      <c r="L36" s="131">
        <v>1796</v>
      </c>
    </row>
    <row r="37" spans="1:12" ht="24.95" customHeight="1">
      <c r="A37" s="65" t="s">
        <v>1045</v>
      </c>
      <c r="B37" s="72"/>
      <c r="C37" s="129">
        <v>79553</v>
      </c>
      <c r="D37" s="131">
        <v>21696</v>
      </c>
      <c r="E37" s="131">
        <v>16381</v>
      </c>
      <c r="F37" s="131">
        <v>19959</v>
      </c>
      <c r="G37" s="131">
        <v>7066</v>
      </c>
      <c r="H37" s="131">
        <v>2110</v>
      </c>
      <c r="I37" s="131">
        <v>1938</v>
      </c>
      <c r="J37" s="131">
        <v>1748</v>
      </c>
      <c r="K37" s="131">
        <v>6899</v>
      </c>
      <c r="L37" s="131">
        <v>1756</v>
      </c>
    </row>
    <row r="38" spans="1:12" ht="12" customHeight="1">
      <c r="A38" s="106"/>
      <c r="B38" s="107"/>
      <c r="C38" s="106"/>
      <c r="D38" s="106"/>
      <c r="E38" s="106"/>
      <c r="F38" s="106"/>
      <c r="G38" s="106"/>
      <c r="H38" s="106"/>
      <c r="J38" s="106"/>
      <c r="L38" s="106"/>
    </row>
    <row r="39" spans="1:12" ht="18" customHeight="1">
      <c r="A39" s="705" t="s">
        <v>1047</v>
      </c>
      <c r="B39" s="705"/>
      <c r="C39" s="705"/>
      <c r="D39" s="705"/>
      <c r="E39" s="705"/>
      <c r="F39" s="705"/>
      <c r="G39" s="705"/>
      <c r="H39" s="705"/>
      <c r="I39" s="698" t="s">
        <v>1043</v>
      </c>
      <c r="J39" s="699"/>
      <c r="K39" s="699"/>
      <c r="L39" s="699"/>
    </row>
    <row r="40" spans="1:12">
      <c r="C40" s="132"/>
      <c r="H40" s="127"/>
    </row>
  </sheetData>
  <mergeCells count="26">
    <mergeCell ref="B1:K1"/>
    <mergeCell ref="J3:L3"/>
    <mergeCell ref="A4:C5"/>
    <mergeCell ref="D4:E5"/>
    <mergeCell ref="F4:H4"/>
    <mergeCell ref="I4:J5"/>
    <mergeCell ref="K4:L5"/>
    <mergeCell ref="K6:L6"/>
    <mergeCell ref="D7:E7"/>
    <mergeCell ref="D8:E8"/>
    <mergeCell ref="D9:E9"/>
    <mergeCell ref="D10:E10"/>
    <mergeCell ref="D11:E11"/>
    <mergeCell ref="D13:E13"/>
    <mergeCell ref="D14:E14"/>
    <mergeCell ref="D15:E15"/>
    <mergeCell ref="D16:E16"/>
    <mergeCell ref="D17:E17"/>
    <mergeCell ref="A19:H19"/>
    <mergeCell ref="I19:L19"/>
    <mergeCell ref="D20:E20"/>
    <mergeCell ref="A22:K22"/>
    <mergeCell ref="H24:L24"/>
    <mergeCell ref="A25:B25"/>
    <mergeCell ref="A39:H39"/>
    <mergeCell ref="I39:L39"/>
  </mergeCells>
  <phoneticPr fontId="68"/>
  <pageMargins left="0.78740157480314965" right="0.78740157480314965" top="0.98425196850393704" bottom="0.98425196850393704" header="0.51181102362204722" footer="0.51181102362204722"/>
  <pageSetup paperSize="9" scale="95" firstPageNumber="0" orientation="portrait" r:id="rId1"/>
  <headerFooter alignWithMargins="0">
    <oddFooter>&amp;C&amp;"ＭＳ Ｐ明朝,標準"&amp;10
- 12 -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tabSelected="1" topLeftCell="A19" zoomScaleNormal="100" workbookViewId="0">
      <selection activeCell="L40" sqref="L40"/>
    </sheetView>
  </sheetViews>
  <sheetFormatPr defaultRowHeight="13.5"/>
  <cols>
    <col min="1" max="1" width="4.625" style="62" customWidth="1"/>
    <col min="2" max="2" width="4.125" style="62" customWidth="1"/>
    <col min="3" max="3" width="2.875" style="62" customWidth="1"/>
    <col min="4" max="4" width="8.625" style="62" customWidth="1"/>
    <col min="5" max="5" width="7.75" style="62" customWidth="1"/>
    <col min="6" max="6" width="3.75" style="62" customWidth="1"/>
    <col min="7" max="7" width="4" style="62" customWidth="1"/>
    <col min="8" max="9" width="7.75" style="62" customWidth="1"/>
    <col min="10" max="10" width="3.625" style="62" customWidth="1"/>
    <col min="11" max="11" width="5.375" style="62" customWidth="1"/>
    <col min="12" max="14" width="7.75" style="62" customWidth="1"/>
    <col min="15" max="15" width="7.75" style="65" customWidth="1"/>
    <col min="16" max="16384" width="9" style="62"/>
  </cols>
  <sheetData>
    <row r="1" spans="1:15" ht="27" customHeight="1">
      <c r="A1" s="701" t="s">
        <v>32</v>
      </c>
      <c r="B1" s="701"/>
      <c r="C1" s="701"/>
      <c r="D1" s="701"/>
      <c r="E1" s="701"/>
      <c r="F1" s="701"/>
      <c r="G1" s="701"/>
      <c r="H1" s="701"/>
      <c r="I1" s="701"/>
      <c r="J1" s="701"/>
      <c r="K1" s="701"/>
      <c r="L1" s="701"/>
      <c r="M1" s="701"/>
      <c r="N1" s="701"/>
      <c r="O1" s="724"/>
    </row>
    <row r="2" spans="1:15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</row>
    <row r="3" spans="1:15" ht="18" customHeight="1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702" t="s">
        <v>295</v>
      </c>
      <c r="M3" s="702"/>
      <c r="N3" s="702"/>
      <c r="O3" s="703"/>
    </row>
    <row r="4" spans="1:15" ht="39" customHeight="1">
      <c r="A4" s="696" t="s">
        <v>271</v>
      </c>
      <c r="B4" s="696"/>
      <c r="C4" s="704"/>
      <c r="D4" s="71" t="s">
        <v>234</v>
      </c>
      <c r="E4" s="71" t="s">
        <v>212</v>
      </c>
      <c r="F4" s="694" t="s">
        <v>274</v>
      </c>
      <c r="G4" s="725"/>
      <c r="H4" s="71" t="s">
        <v>276</v>
      </c>
      <c r="I4" s="71" t="s">
        <v>282</v>
      </c>
      <c r="J4" s="694" t="s">
        <v>86</v>
      </c>
      <c r="K4" s="725"/>
      <c r="L4" s="71" t="s">
        <v>285</v>
      </c>
      <c r="M4" s="71" t="s">
        <v>287</v>
      </c>
      <c r="N4" s="68" t="s">
        <v>289</v>
      </c>
      <c r="O4" s="68" t="s">
        <v>290</v>
      </c>
    </row>
    <row r="5" spans="1:15">
      <c r="A5" s="65"/>
      <c r="B5" s="65"/>
      <c r="C5" s="128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</row>
    <row r="6" spans="1:15" ht="20.100000000000001" customHeight="1">
      <c r="A6" s="119" t="s">
        <v>189</v>
      </c>
      <c r="B6" s="117">
        <v>23</v>
      </c>
      <c r="C6" s="133" t="s">
        <v>238</v>
      </c>
      <c r="D6" s="116">
        <v>32289</v>
      </c>
      <c r="E6" s="116">
        <v>9037</v>
      </c>
      <c r="F6" s="737">
        <v>6584</v>
      </c>
      <c r="G6" s="737"/>
      <c r="H6" s="116">
        <v>7757</v>
      </c>
      <c r="I6" s="116">
        <v>1839</v>
      </c>
      <c r="J6" s="737">
        <v>1096</v>
      </c>
      <c r="K6" s="737"/>
      <c r="L6" s="116">
        <v>1034</v>
      </c>
      <c r="M6" s="116">
        <v>831</v>
      </c>
      <c r="N6" s="116">
        <v>3170</v>
      </c>
      <c r="O6" s="116">
        <v>941</v>
      </c>
    </row>
    <row r="7" spans="1:15" ht="20.100000000000001" customHeight="1">
      <c r="B7" s="117">
        <v>24</v>
      </c>
      <c r="C7" s="72"/>
      <c r="D7" s="116">
        <v>32519</v>
      </c>
      <c r="E7" s="116">
        <v>9117</v>
      </c>
      <c r="F7" s="737">
        <v>6616</v>
      </c>
      <c r="G7" s="737"/>
      <c r="H7" s="116">
        <v>7847</v>
      </c>
      <c r="I7" s="116">
        <v>2086</v>
      </c>
      <c r="J7" s="737">
        <v>898</v>
      </c>
      <c r="K7" s="737"/>
      <c r="L7" s="116">
        <v>1025</v>
      </c>
      <c r="M7" s="116">
        <v>826</v>
      </c>
      <c r="N7" s="116">
        <v>3173</v>
      </c>
      <c r="O7" s="116">
        <v>931</v>
      </c>
    </row>
    <row r="8" spans="1:15" ht="20.100000000000001" customHeight="1">
      <c r="B8" s="117">
        <v>25</v>
      </c>
      <c r="C8" s="72"/>
      <c r="D8" s="116">
        <v>33042</v>
      </c>
      <c r="E8" s="116">
        <v>9260</v>
      </c>
      <c r="F8" s="737">
        <v>6760</v>
      </c>
      <c r="G8" s="738"/>
      <c r="H8" s="116">
        <v>8015</v>
      </c>
      <c r="I8" s="116">
        <v>2160</v>
      </c>
      <c r="J8" s="739">
        <v>901</v>
      </c>
      <c r="K8" s="740"/>
      <c r="L8" s="116">
        <v>1018</v>
      </c>
      <c r="M8" s="116">
        <v>833</v>
      </c>
      <c r="N8" s="116">
        <v>3174</v>
      </c>
      <c r="O8" s="116">
        <v>921</v>
      </c>
    </row>
    <row r="9" spans="1:15" ht="20.100000000000001" customHeight="1">
      <c r="B9" s="117">
        <v>26</v>
      </c>
      <c r="C9" s="72"/>
      <c r="D9" s="116">
        <f>SUM(E9:O9)</f>
        <v>33299</v>
      </c>
      <c r="E9" s="116">
        <v>9245</v>
      </c>
      <c r="F9" s="737">
        <v>6829</v>
      </c>
      <c r="G9" s="738"/>
      <c r="H9" s="116">
        <v>8155</v>
      </c>
      <c r="I9" s="116">
        <v>2236</v>
      </c>
      <c r="J9" s="739">
        <v>897</v>
      </c>
      <c r="K9" s="740"/>
      <c r="L9" s="116">
        <v>1018</v>
      </c>
      <c r="M9" s="116">
        <v>833</v>
      </c>
      <c r="N9" s="116">
        <v>3161</v>
      </c>
      <c r="O9" s="116">
        <v>925</v>
      </c>
    </row>
    <row r="10" spans="1:15" ht="20.100000000000001" customHeight="1">
      <c r="B10" s="117">
        <v>27</v>
      </c>
      <c r="C10" s="72"/>
      <c r="D10" s="116">
        <v>33499</v>
      </c>
      <c r="E10" s="116">
        <v>9318</v>
      </c>
      <c r="F10" s="737">
        <v>6867</v>
      </c>
      <c r="G10" s="737"/>
      <c r="H10" s="116">
        <v>8186</v>
      </c>
      <c r="I10" s="116">
        <v>2317</v>
      </c>
      <c r="J10" s="737">
        <v>902</v>
      </c>
      <c r="K10" s="737"/>
      <c r="L10" s="116">
        <v>1003</v>
      </c>
      <c r="M10" s="116">
        <v>832</v>
      </c>
      <c r="N10" s="116">
        <v>3161</v>
      </c>
      <c r="O10" s="116">
        <v>913</v>
      </c>
    </row>
    <row r="11" spans="1:15" ht="11.25" customHeight="1">
      <c r="B11" s="117"/>
      <c r="C11" s="133"/>
      <c r="D11" s="116"/>
      <c r="E11" s="116"/>
      <c r="F11" s="134"/>
      <c r="G11" s="134"/>
      <c r="H11" s="116"/>
      <c r="I11" s="116"/>
      <c r="J11" s="116"/>
      <c r="K11" s="116"/>
      <c r="L11" s="116"/>
      <c r="M11" s="116"/>
      <c r="N11" s="116"/>
      <c r="O11" s="130"/>
    </row>
    <row r="12" spans="1:15" ht="20.100000000000001" customHeight="1">
      <c r="B12" s="117">
        <v>28</v>
      </c>
      <c r="C12" s="72"/>
      <c r="D12" s="116">
        <f>SUM(E12:O12)</f>
        <v>33811</v>
      </c>
      <c r="E12" s="116">
        <v>9373</v>
      </c>
      <c r="F12" s="737">
        <v>6945</v>
      </c>
      <c r="G12" s="737"/>
      <c r="H12" s="116">
        <v>8330</v>
      </c>
      <c r="I12" s="116">
        <v>2365</v>
      </c>
      <c r="J12" s="737">
        <v>912</v>
      </c>
      <c r="K12" s="737"/>
      <c r="L12" s="116">
        <v>998</v>
      </c>
      <c r="M12" s="116">
        <v>824</v>
      </c>
      <c r="N12" s="116">
        <v>3163</v>
      </c>
      <c r="O12" s="116">
        <v>901</v>
      </c>
    </row>
    <row r="13" spans="1:15" ht="20.100000000000001" customHeight="1">
      <c r="B13" s="117">
        <v>29</v>
      </c>
      <c r="C13" s="72"/>
      <c r="D13" s="116">
        <f>SUM(E13:O13)</f>
        <v>34172</v>
      </c>
      <c r="E13" s="116">
        <v>9529</v>
      </c>
      <c r="F13" s="737">
        <v>7036</v>
      </c>
      <c r="G13" s="737"/>
      <c r="H13" s="116">
        <v>8425</v>
      </c>
      <c r="I13" s="116">
        <v>2418</v>
      </c>
      <c r="J13" s="737">
        <v>912</v>
      </c>
      <c r="K13" s="737"/>
      <c r="L13" s="116">
        <v>988</v>
      </c>
      <c r="M13" s="116">
        <v>807</v>
      </c>
      <c r="N13" s="116">
        <v>3162</v>
      </c>
      <c r="O13" s="116">
        <v>895</v>
      </c>
    </row>
    <row r="14" spans="1:15" s="65" customFormat="1" ht="20.100000000000001" customHeight="1">
      <c r="B14" s="117">
        <v>30</v>
      </c>
      <c r="C14" s="72"/>
      <c r="D14" s="116">
        <f>SUM(E14:O14)</f>
        <v>34538</v>
      </c>
      <c r="E14" s="116">
        <v>9664</v>
      </c>
      <c r="F14" s="737">
        <v>7104</v>
      </c>
      <c r="G14" s="738"/>
      <c r="H14" s="116">
        <v>8545</v>
      </c>
      <c r="I14" s="116">
        <v>2509</v>
      </c>
      <c r="J14" s="739">
        <v>896</v>
      </c>
      <c r="K14" s="740"/>
      <c r="L14" s="116">
        <v>977</v>
      </c>
      <c r="M14" s="116">
        <v>803</v>
      </c>
      <c r="N14" s="116">
        <v>3158</v>
      </c>
      <c r="O14" s="116">
        <v>882</v>
      </c>
    </row>
    <row r="15" spans="1:15" s="65" customFormat="1" ht="20.100000000000001" customHeight="1">
      <c r="B15" s="117">
        <v>31</v>
      </c>
      <c r="C15" s="72"/>
      <c r="D15" s="116">
        <f>SUM(E15:O15)</f>
        <v>34869</v>
      </c>
      <c r="E15" s="124">
        <v>9785</v>
      </c>
      <c r="F15" s="741">
        <v>7157</v>
      </c>
      <c r="G15" s="738"/>
      <c r="H15" s="124">
        <v>8662</v>
      </c>
      <c r="I15" s="124">
        <v>2587</v>
      </c>
      <c r="J15" s="738">
        <v>895</v>
      </c>
      <c r="K15" s="738"/>
      <c r="L15" s="117">
        <v>968</v>
      </c>
      <c r="M15" s="124">
        <v>806</v>
      </c>
      <c r="N15" s="124">
        <v>3132</v>
      </c>
      <c r="O15" s="117">
        <v>877</v>
      </c>
    </row>
    <row r="16" spans="1:15" s="65" customFormat="1" ht="20.100000000000001" customHeight="1">
      <c r="A16" s="119" t="s">
        <v>1037</v>
      </c>
      <c r="B16" s="117">
        <v>2</v>
      </c>
      <c r="C16" s="72"/>
      <c r="D16" s="116">
        <v>35250</v>
      </c>
      <c r="E16" s="124">
        <v>9941</v>
      </c>
      <c r="F16" s="741">
        <v>7220</v>
      </c>
      <c r="G16" s="738"/>
      <c r="H16" s="124">
        <v>8717</v>
      </c>
      <c r="I16" s="124">
        <v>2683</v>
      </c>
      <c r="J16" s="738">
        <v>903</v>
      </c>
      <c r="K16" s="738"/>
      <c r="L16" s="117">
        <v>966</v>
      </c>
      <c r="M16" s="124">
        <v>796</v>
      </c>
      <c r="N16" s="124">
        <v>3155</v>
      </c>
      <c r="O16" s="117">
        <v>869</v>
      </c>
    </row>
    <row r="17" spans="1:15">
      <c r="A17" s="135"/>
      <c r="B17" s="135"/>
      <c r="C17" s="136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06"/>
    </row>
    <row r="18" spans="1:15" ht="15.95" customHeight="1">
      <c r="A18" s="728" t="s">
        <v>167</v>
      </c>
      <c r="B18" s="728"/>
      <c r="C18" s="728"/>
      <c r="D18" s="728"/>
      <c r="E18" s="729"/>
      <c r="F18" s="729"/>
      <c r="G18" s="729"/>
      <c r="H18" s="729"/>
      <c r="I18" s="699"/>
      <c r="J18" s="699"/>
      <c r="K18" s="698" t="s">
        <v>1043</v>
      </c>
      <c r="L18" s="730"/>
      <c r="M18" s="730"/>
      <c r="N18" s="730"/>
      <c r="O18" s="730"/>
    </row>
    <row r="19" spans="1:15" ht="24" customHeight="1">
      <c r="I19" s="137"/>
      <c r="J19" s="137"/>
      <c r="K19" s="137"/>
      <c r="L19" s="137"/>
      <c r="M19" s="137"/>
      <c r="N19" s="137"/>
    </row>
    <row r="20" spans="1:15" ht="27" customHeight="1">
      <c r="A20" s="701" t="s">
        <v>296</v>
      </c>
      <c r="B20" s="701"/>
      <c r="C20" s="701"/>
      <c r="D20" s="701"/>
      <c r="E20" s="701"/>
      <c r="F20" s="701"/>
      <c r="G20" s="701"/>
      <c r="H20" s="701"/>
      <c r="I20" s="701"/>
      <c r="J20" s="701"/>
      <c r="K20" s="701"/>
      <c r="L20" s="701"/>
      <c r="M20" s="701"/>
      <c r="N20" s="701"/>
      <c r="O20" s="724"/>
    </row>
    <row r="21" spans="1:15">
      <c r="A21" s="137"/>
      <c r="B21" s="137"/>
      <c r="C21" s="137"/>
      <c r="D21" s="137"/>
      <c r="E21" s="137"/>
      <c r="F21" s="137"/>
      <c r="G21" s="137"/>
      <c r="H21" s="137"/>
      <c r="I21" s="137"/>
      <c r="J21" s="137"/>
      <c r="K21" s="137"/>
      <c r="L21" s="137"/>
      <c r="M21" s="137"/>
      <c r="N21" s="137"/>
    </row>
    <row r="22" spans="1:15" ht="15" customHeight="1">
      <c r="A22" s="117"/>
      <c r="B22" s="117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731" t="s">
        <v>300</v>
      </c>
      <c r="N22" s="731"/>
      <c r="O22" s="732"/>
    </row>
    <row r="23" spans="1:15" ht="20.100000000000001" customHeight="1">
      <c r="A23" s="696" t="s">
        <v>271</v>
      </c>
      <c r="B23" s="696"/>
      <c r="C23" s="704"/>
      <c r="D23" s="704" t="s">
        <v>209</v>
      </c>
      <c r="E23" s="704"/>
      <c r="F23" s="704"/>
      <c r="G23" s="704"/>
      <c r="H23" s="704" t="s">
        <v>304</v>
      </c>
      <c r="I23" s="704"/>
      <c r="J23" s="704"/>
      <c r="K23" s="704"/>
      <c r="L23" s="704" t="s">
        <v>305</v>
      </c>
      <c r="M23" s="733" t="s">
        <v>306</v>
      </c>
      <c r="N23" s="734"/>
      <c r="O23" s="733" t="s">
        <v>6</v>
      </c>
    </row>
    <row r="24" spans="1:15" ht="20.100000000000001" customHeight="1">
      <c r="A24" s="696"/>
      <c r="B24" s="696"/>
      <c r="C24" s="704"/>
      <c r="D24" s="71" t="s">
        <v>308</v>
      </c>
      <c r="E24" s="71" t="s">
        <v>309</v>
      </c>
      <c r="F24" s="694" t="s">
        <v>310</v>
      </c>
      <c r="G24" s="725"/>
      <c r="H24" s="71" t="s">
        <v>311</v>
      </c>
      <c r="I24" s="71" t="s">
        <v>315</v>
      </c>
      <c r="J24" s="694" t="s">
        <v>310</v>
      </c>
      <c r="K24" s="725"/>
      <c r="L24" s="704"/>
      <c r="M24" s="735"/>
      <c r="N24" s="736"/>
      <c r="O24" s="735"/>
    </row>
    <row r="25" spans="1:15">
      <c r="A25" s="117"/>
      <c r="B25" s="117"/>
      <c r="C25" s="138"/>
      <c r="D25" s="139" t="s">
        <v>186</v>
      </c>
      <c r="E25" s="139" t="s">
        <v>186</v>
      </c>
      <c r="F25" s="139"/>
      <c r="G25" s="139" t="s">
        <v>186</v>
      </c>
      <c r="H25" s="139" t="s">
        <v>186</v>
      </c>
      <c r="I25" s="139" t="s">
        <v>186</v>
      </c>
      <c r="J25" s="139"/>
      <c r="K25" s="139" t="s">
        <v>186</v>
      </c>
      <c r="L25" s="139" t="s">
        <v>63</v>
      </c>
      <c r="M25" s="726" t="s">
        <v>318</v>
      </c>
      <c r="N25" s="727"/>
      <c r="O25" s="139" t="s">
        <v>63</v>
      </c>
    </row>
    <row r="26" spans="1:15" ht="20.100000000000001" customHeight="1">
      <c r="A26" s="119" t="s">
        <v>189</v>
      </c>
      <c r="B26" s="117">
        <v>22</v>
      </c>
      <c r="C26" s="133" t="s">
        <v>238</v>
      </c>
      <c r="D26" s="117">
        <v>585</v>
      </c>
      <c r="E26" s="117">
        <v>764</v>
      </c>
      <c r="F26" s="140" t="s">
        <v>240</v>
      </c>
      <c r="G26" s="141">
        <v>179</v>
      </c>
      <c r="H26" s="124">
        <v>2980</v>
      </c>
      <c r="I26" s="124">
        <v>3008</v>
      </c>
      <c r="J26" s="140" t="s">
        <v>240</v>
      </c>
      <c r="K26" s="141">
        <v>28</v>
      </c>
      <c r="L26" s="117">
        <v>16</v>
      </c>
      <c r="M26" s="709">
        <v>361</v>
      </c>
      <c r="N26" s="709"/>
      <c r="O26" s="117">
        <v>147</v>
      </c>
    </row>
    <row r="27" spans="1:15" ht="20.100000000000001" customHeight="1">
      <c r="B27" s="117">
        <v>23</v>
      </c>
      <c r="C27" s="72"/>
      <c r="D27" s="117">
        <v>528</v>
      </c>
      <c r="E27" s="117">
        <v>810</v>
      </c>
      <c r="F27" s="140" t="s">
        <v>240</v>
      </c>
      <c r="G27" s="117">
        <v>282</v>
      </c>
      <c r="H27" s="124">
        <v>2785</v>
      </c>
      <c r="I27" s="124">
        <v>3055</v>
      </c>
      <c r="J27" s="140" t="s">
        <v>240</v>
      </c>
      <c r="K27" s="117">
        <v>270</v>
      </c>
      <c r="L27" s="117">
        <v>11</v>
      </c>
      <c r="M27" s="709">
        <v>294</v>
      </c>
      <c r="N27" s="709"/>
      <c r="O27" s="117">
        <v>151</v>
      </c>
    </row>
    <row r="28" spans="1:15" ht="20.100000000000001" customHeight="1">
      <c r="B28" s="117">
        <v>24</v>
      </c>
      <c r="C28" s="72"/>
      <c r="D28" s="117">
        <v>463</v>
      </c>
      <c r="E28" s="117">
        <v>787</v>
      </c>
      <c r="F28" s="140" t="s">
        <v>240</v>
      </c>
      <c r="G28" s="117">
        <v>324</v>
      </c>
      <c r="H28" s="124">
        <v>2806</v>
      </c>
      <c r="I28" s="124">
        <v>3030</v>
      </c>
      <c r="J28" s="140" t="s">
        <v>240</v>
      </c>
      <c r="K28" s="117">
        <v>224</v>
      </c>
      <c r="L28" s="117">
        <v>8</v>
      </c>
      <c r="M28" s="709">
        <v>315</v>
      </c>
      <c r="N28" s="709"/>
      <c r="O28" s="117">
        <v>132</v>
      </c>
    </row>
    <row r="29" spans="1:15" ht="20.100000000000001" customHeight="1">
      <c r="B29" s="117">
        <v>25</v>
      </c>
      <c r="C29" s="72"/>
      <c r="D29" s="117">
        <v>480</v>
      </c>
      <c r="E29" s="117">
        <v>846</v>
      </c>
      <c r="F29" s="140" t="s">
        <v>240</v>
      </c>
      <c r="G29" s="117">
        <v>366</v>
      </c>
      <c r="H29" s="124">
        <v>2745</v>
      </c>
      <c r="I29" s="124">
        <v>2987</v>
      </c>
      <c r="J29" s="140" t="s">
        <v>240</v>
      </c>
      <c r="K29" s="117">
        <v>242</v>
      </c>
      <c r="L29" s="117">
        <v>10</v>
      </c>
      <c r="M29" s="709">
        <v>307</v>
      </c>
      <c r="N29" s="709"/>
      <c r="O29" s="117">
        <v>121</v>
      </c>
    </row>
    <row r="30" spans="1:15" ht="20.100000000000001" customHeight="1">
      <c r="B30" s="117">
        <v>26</v>
      </c>
      <c r="C30" s="72"/>
      <c r="D30" s="117">
        <v>474</v>
      </c>
      <c r="E30" s="117">
        <v>799</v>
      </c>
      <c r="F30" s="140" t="s">
        <v>240</v>
      </c>
      <c r="G30" s="117">
        <v>325</v>
      </c>
      <c r="H30" s="124">
        <v>2575</v>
      </c>
      <c r="I30" s="124">
        <v>2687</v>
      </c>
      <c r="J30" s="140" t="s">
        <v>240</v>
      </c>
      <c r="K30" s="117">
        <v>112</v>
      </c>
      <c r="L30" s="117">
        <v>3</v>
      </c>
      <c r="M30" s="709">
        <v>297</v>
      </c>
      <c r="N30" s="709"/>
      <c r="O30" s="117">
        <v>146</v>
      </c>
    </row>
    <row r="31" spans="1:15" ht="11.25" customHeight="1">
      <c r="B31" s="117"/>
      <c r="C31" s="133"/>
      <c r="D31" s="116"/>
      <c r="E31" s="116"/>
      <c r="F31" s="140"/>
      <c r="G31" s="142"/>
      <c r="H31" s="116"/>
      <c r="I31" s="116"/>
      <c r="J31" s="140"/>
      <c r="K31" s="119"/>
      <c r="L31" s="116"/>
      <c r="M31" s="122"/>
      <c r="N31" s="122"/>
      <c r="O31" s="116"/>
    </row>
    <row r="32" spans="1:15" ht="20.100000000000001" customHeight="1">
      <c r="B32" s="117">
        <v>27</v>
      </c>
      <c r="C32" s="72"/>
      <c r="D32" s="117">
        <v>504</v>
      </c>
      <c r="E32" s="117">
        <v>837</v>
      </c>
      <c r="F32" s="140" t="s">
        <v>1048</v>
      </c>
      <c r="G32" s="117">
        <v>333</v>
      </c>
      <c r="H32" s="124">
        <v>2788</v>
      </c>
      <c r="I32" s="124">
        <v>2771</v>
      </c>
      <c r="J32" s="140"/>
      <c r="K32" s="117">
        <v>17</v>
      </c>
      <c r="L32" s="117">
        <v>6</v>
      </c>
      <c r="M32" s="709">
        <v>281</v>
      </c>
      <c r="N32" s="709"/>
      <c r="O32" s="117">
        <v>134</v>
      </c>
    </row>
    <row r="33" spans="1:15" ht="20.100000000000001" customHeight="1">
      <c r="B33" s="117">
        <v>28</v>
      </c>
      <c r="C33" s="72"/>
      <c r="D33" s="117">
        <v>456</v>
      </c>
      <c r="E33" s="117">
        <v>842</v>
      </c>
      <c r="F33" s="140" t="s">
        <v>1048</v>
      </c>
      <c r="G33" s="117">
        <v>386</v>
      </c>
      <c r="H33" s="124">
        <v>2613</v>
      </c>
      <c r="I33" s="124">
        <v>2447</v>
      </c>
      <c r="J33" s="140"/>
      <c r="K33" s="117">
        <v>166</v>
      </c>
      <c r="L33" s="117">
        <v>6</v>
      </c>
      <c r="M33" s="709">
        <v>281</v>
      </c>
      <c r="N33" s="709"/>
      <c r="O33" s="117">
        <v>125</v>
      </c>
    </row>
    <row r="34" spans="1:15" s="65" customFormat="1" ht="20.100000000000001" customHeight="1">
      <c r="B34" s="117">
        <v>29</v>
      </c>
      <c r="C34" s="72"/>
      <c r="D34" s="117">
        <v>461</v>
      </c>
      <c r="E34" s="117">
        <v>875</v>
      </c>
      <c r="F34" s="140" t="s">
        <v>1048</v>
      </c>
      <c r="G34" s="117">
        <v>414</v>
      </c>
      <c r="H34" s="124">
        <v>2829</v>
      </c>
      <c r="I34" s="124">
        <v>2643</v>
      </c>
      <c r="J34" s="140"/>
      <c r="K34" s="117">
        <v>186</v>
      </c>
      <c r="L34" s="117">
        <v>4</v>
      </c>
      <c r="M34" s="709">
        <v>270</v>
      </c>
      <c r="N34" s="709"/>
      <c r="O34" s="117">
        <v>118</v>
      </c>
    </row>
    <row r="35" spans="1:15" s="65" customFormat="1" ht="20.100000000000001" customHeight="1">
      <c r="B35" s="117">
        <v>30</v>
      </c>
      <c r="C35" s="72"/>
      <c r="D35" s="117">
        <v>481</v>
      </c>
      <c r="E35" s="117">
        <v>864</v>
      </c>
      <c r="F35" s="140" t="s">
        <v>1048</v>
      </c>
      <c r="G35" s="117">
        <v>383</v>
      </c>
      <c r="H35" s="124">
        <v>2774</v>
      </c>
      <c r="I35" s="124">
        <v>2736</v>
      </c>
      <c r="J35" s="117"/>
      <c r="K35" s="117">
        <v>38</v>
      </c>
      <c r="L35" s="117">
        <v>4</v>
      </c>
      <c r="M35" s="709">
        <v>271</v>
      </c>
      <c r="N35" s="709"/>
      <c r="O35" s="117">
        <v>126</v>
      </c>
    </row>
    <row r="36" spans="1:15" s="65" customFormat="1" ht="20.100000000000001" customHeight="1">
      <c r="A36" s="119" t="s">
        <v>1037</v>
      </c>
      <c r="B36" s="119" t="s">
        <v>1049</v>
      </c>
      <c r="C36" s="72"/>
      <c r="D36" s="117">
        <v>446</v>
      </c>
      <c r="E36" s="117">
        <v>866</v>
      </c>
      <c r="F36" s="140" t="s">
        <v>240</v>
      </c>
      <c r="G36" s="117">
        <v>420</v>
      </c>
      <c r="H36" s="124">
        <v>2869</v>
      </c>
      <c r="I36" s="124">
        <v>2604</v>
      </c>
      <c r="J36" s="117"/>
      <c r="K36" s="117">
        <v>265</v>
      </c>
      <c r="L36" s="117">
        <v>5</v>
      </c>
      <c r="M36" s="709">
        <v>297</v>
      </c>
      <c r="N36" s="709"/>
      <c r="O36" s="117">
        <v>127</v>
      </c>
    </row>
    <row r="37" spans="1:15">
      <c r="A37" s="135"/>
      <c r="B37" s="135"/>
      <c r="C37" s="136"/>
      <c r="D37" s="135"/>
      <c r="E37" s="135"/>
      <c r="F37" s="135"/>
      <c r="G37" s="135"/>
      <c r="H37" s="135"/>
      <c r="I37" s="135"/>
      <c r="J37" s="135"/>
      <c r="K37" s="135"/>
      <c r="L37" s="135"/>
      <c r="M37" s="135"/>
      <c r="N37" s="135"/>
      <c r="O37" s="106"/>
    </row>
    <row r="38" spans="1:15" ht="11.25" customHeight="1">
      <c r="A38" s="720" t="s">
        <v>1050</v>
      </c>
      <c r="B38" s="720"/>
      <c r="C38" s="720"/>
      <c r="D38" s="720"/>
      <c r="E38" s="720"/>
      <c r="F38" s="720"/>
      <c r="G38" s="720"/>
      <c r="H38" s="720"/>
      <c r="I38" s="720"/>
      <c r="J38" s="698" t="s">
        <v>1051</v>
      </c>
      <c r="K38" s="699"/>
      <c r="L38" s="699"/>
      <c r="M38" s="699"/>
      <c r="N38" s="699"/>
      <c r="O38" s="699"/>
    </row>
    <row r="39" spans="1:15" ht="11.25" customHeight="1">
      <c r="A39" s="721" t="s">
        <v>1052</v>
      </c>
      <c r="B39" s="721"/>
      <c r="C39" s="721"/>
      <c r="D39" s="721"/>
      <c r="E39" s="721"/>
      <c r="F39" s="721"/>
      <c r="G39" s="721"/>
      <c r="H39" s="721"/>
      <c r="I39" s="721"/>
      <c r="J39" s="143"/>
      <c r="K39" s="144"/>
      <c r="L39" s="144"/>
      <c r="M39" s="144"/>
      <c r="N39" s="144"/>
      <c r="O39" s="144"/>
    </row>
    <row r="40" spans="1:15" ht="11.25" customHeight="1">
      <c r="A40" s="721"/>
      <c r="B40" s="721"/>
      <c r="C40" s="721"/>
      <c r="D40" s="721"/>
      <c r="E40" s="721"/>
      <c r="F40" s="721"/>
      <c r="G40" s="721"/>
      <c r="H40" s="721"/>
      <c r="I40" s="721"/>
    </row>
    <row r="41" spans="1:15" ht="11.25" customHeight="1">
      <c r="A41" s="722"/>
      <c r="B41" s="723"/>
      <c r="C41" s="723"/>
      <c r="D41" s="723"/>
      <c r="E41" s="723"/>
      <c r="F41" s="723"/>
      <c r="G41" s="723"/>
      <c r="H41" s="723"/>
      <c r="I41" s="723"/>
      <c r="J41" s="724"/>
      <c r="K41" s="724"/>
      <c r="L41" s="724"/>
      <c r="M41" s="724"/>
    </row>
    <row r="42" spans="1:15">
      <c r="A42" s="719"/>
      <c r="B42" s="719"/>
      <c r="C42" s="719"/>
      <c r="D42" s="719"/>
      <c r="E42" s="719"/>
      <c r="F42" s="719"/>
      <c r="G42" s="719"/>
      <c r="H42" s="719"/>
      <c r="I42" s="719"/>
    </row>
  </sheetData>
  <mergeCells count="54">
    <mergeCell ref="A1:O1"/>
    <mergeCell ref="L3:O3"/>
    <mergeCell ref="A4:C4"/>
    <mergeCell ref="F4:G4"/>
    <mergeCell ref="J4:K4"/>
    <mergeCell ref="F6:G6"/>
    <mergeCell ref="J6:K6"/>
    <mergeCell ref="F7:G7"/>
    <mergeCell ref="J7:K7"/>
    <mergeCell ref="F8:G8"/>
    <mergeCell ref="J8:K8"/>
    <mergeCell ref="F9:G9"/>
    <mergeCell ref="J9:K9"/>
    <mergeCell ref="F10:G10"/>
    <mergeCell ref="J10:K10"/>
    <mergeCell ref="F12:G12"/>
    <mergeCell ref="J12:K12"/>
    <mergeCell ref="F13:G13"/>
    <mergeCell ref="J13:K13"/>
    <mergeCell ref="F14:G14"/>
    <mergeCell ref="J14:K14"/>
    <mergeCell ref="F15:G15"/>
    <mergeCell ref="J15:K15"/>
    <mergeCell ref="F16:G16"/>
    <mergeCell ref="J16:K16"/>
    <mergeCell ref="A18:J18"/>
    <mergeCell ref="K18:O18"/>
    <mergeCell ref="A20:O20"/>
    <mergeCell ref="M22:O22"/>
    <mergeCell ref="A23:C24"/>
    <mergeCell ref="D23:G23"/>
    <mergeCell ref="H23:K23"/>
    <mergeCell ref="L23:L24"/>
    <mergeCell ref="M23:N24"/>
    <mergeCell ref="O23:O24"/>
    <mergeCell ref="F24:G24"/>
    <mergeCell ref="J24:K24"/>
    <mergeCell ref="M25:N25"/>
    <mergeCell ref="M26:N26"/>
    <mergeCell ref="M27:N27"/>
    <mergeCell ref="M28:N28"/>
    <mergeCell ref="M29:N29"/>
    <mergeCell ref="M30:N30"/>
    <mergeCell ref="M32:N32"/>
    <mergeCell ref="M33:N33"/>
    <mergeCell ref="M34:N34"/>
    <mergeCell ref="M35:N35"/>
    <mergeCell ref="A42:I42"/>
    <mergeCell ref="M36:N36"/>
    <mergeCell ref="A38:I38"/>
    <mergeCell ref="J38:O38"/>
    <mergeCell ref="A39:I39"/>
    <mergeCell ref="A40:I40"/>
    <mergeCell ref="A41:M41"/>
  </mergeCells>
  <phoneticPr fontId="68"/>
  <pageMargins left="0.78700000000000003" right="0.43" top="0.98399999999999999" bottom="0.98399999999999999" header="0.51200000000000001" footer="0.51200000000000001"/>
  <pageSetup paperSize="9" firstPageNumber="0" orientation="portrait" r:id="rId1"/>
  <headerFooter alignWithMargins="0">
    <oddFooter>&amp;C&amp;"ＭＳ Ｐ明朝,標準"&amp;8
&amp;10- 13 -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tabSelected="1" zoomScaleNormal="100" workbookViewId="0">
      <selection activeCell="L40" sqref="L40"/>
    </sheetView>
  </sheetViews>
  <sheetFormatPr defaultRowHeight="13.5"/>
  <cols>
    <col min="1" max="1" width="4.25" style="62" customWidth="1"/>
    <col min="2" max="3" width="3.5" style="62" customWidth="1"/>
    <col min="4" max="8" width="7.125" style="62" customWidth="1"/>
    <col min="9" max="10" width="6" style="62" customWidth="1"/>
    <col min="11" max="15" width="7.125" style="62" customWidth="1"/>
    <col min="16" max="16384" width="9" style="62"/>
  </cols>
  <sheetData>
    <row r="1" spans="1:15" ht="27" customHeight="1">
      <c r="A1" s="701" t="s">
        <v>183</v>
      </c>
      <c r="B1" s="701"/>
      <c r="C1" s="701"/>
      <c r="D1" s="701"/>
      <c r="E1" s="701"/>
      <c r="F1" s="701"/>
      <c r="G1" s="701"/>
      <c r="H1" s="701"/>
      <c r="I1" s="701"/>
      <c r="J1" s="701"/>
      <c r="K1" s="701"/>
      <c r="L1" s="701"/>
      <c r="M1" s="701"/>
      <c r="N1" s="701"/>
      <c r="O1" s="701"/>
    </row>
    <row r="2" spans="1:15" ht="18.75" customHeight="1"/>
    <row r="3" spans="1:15" s="65" customFormat="1" ht="18.75" customHeight="1">
      <c r="L3" s="753" t="s">
        <v>329</v>
      </c>
      <c r="M3" s="753"/>
      <c r="N3" s="753"/>
      <c r="O3" s="753"/>
    </row>
    <row r="4" spans="1:15" s="65" customFormat="1" ht="20.100000000000001" customHeight="1">
      <c r="A4" s="696" t="s">
        <v>271</v>
      </c>
      <c r="B4" s="696"/>
      <c r="C4" s="704"/>
      <c r="D4" s="704" t="s">
        <v>234</v>
      </c>
      <c r="E4" s="67" t="s">
        <v>333</v>
      </c>
      <c r="F4" s="704" t="s">
        <v>53</v>
      </c>
      <c r="G4" s="757" t="s">
        <v>278</v>
      </c>
      <c r="H4" s="758" t="s">
        <v>335</v>
      </c>
      <c r="I4" s="704" t="s">
        <v>336</v>
      </c>
      <c r="J4" s="704" t="s">
        <v>338</v>
      </c>
      <c r="K4" s="754" t="s">
        <v>344</v>
      </c>
      <c r="L4" s="754" t="s">
        <v>347</v>
      </c>
      <c r="M4" s="704" t="s">
        <v>348</v>
      </c>
      <c r="N4" s="704" t="s">
        <v>353</v>
      </c>
      <c r="O4" s="694" t="s">
        <v>354</v>
      </c>
    </row>
    <row r="5" spans="1:15" s="65" customFormat="1" ht="19.5" customHeight="1">
      <c r="A5" s="696"/>
      <c r="B5" s="696"/>
      <c r="C5" s="704"/>
      <c r="D5" s="704"/>
      <c r="E5" s="70" t="s">
        <v>355</v>
      </c>
      <c r="F5" s="704"/>
      <c r="G5" s="704"/>
      <c r="H5" s="758"/>
      <c r="I5" s="704"/>
      <c r="J5" s="704"/>
      <c r="K5" s="754"/>
      <c r="L5" s="754"/>
      <c r="M5" s="704"/>
      <c r="N5" s="704"/>
      <c r="O5" s="694"/>
    </row>
    <row r="6" spans="1:15" s="65" customFormat="1" ht="17.25" customHeight="1">
      <c r="C6" s="128"/>
    </row>
    <row r="7" spans="1:15" s="117" customFormat="1" ht="18.75" customHeight="1">
      <c r="A7" s="117" t="s">
        <v>357</v>
      </c>
      <c r="B7" s="117">
        <v>23</v>
      </c>
      <c r="C7" s="145" t="s">
        <v>238</v>
      </c>
      <c r="D7" s="117">
        <v>867</v>
      </c>
      <c r="E7" s="117">
        <v>116</v>
      </c>
      <c r="F7" s="117">
        <v>32</v>
      </c>
      <c r="G7" s="117">
        <v>194</v>
      </c>
      <c r="H7" s="117">
        <v>8</v>
      </c>
      <c r="I7" s="117">
        <v>8</v>
      </c>
      <c r="J7" s="117">
        <v>11</v>
      </c>
      <c r="K7" s="117">
        <v>14</v>
      </c>
      <c r="L7" s="117">
        <v>116</v>
      </c>
      <c r="M7" s="117">
        <v>42</v>
      </c>
      <c r="N7" s="117">
        <v>192</v>
      </c>
      <c r="O7" s="117">
        <v>134</v>
      </c>
    </row>
    <row r="8" spans="1:15" s="117" customFormat="1" ht="18.75" customHeight="1">
      <c r="B8" s="117">
        <v>24</v>
      </c>
      <c r="C8" s="133"/>
      <c r="D8" s="117">
        <v>808</v>
      </c>
      <c r="E8" s="117">
        <v>109</v>
      </c>
      <c r="F8" s="117">
        <v>28</v>
      </c>
      <c r="G8" s="117">
        <v>196</v>
      </c>
      <c r="H8" s="117">
        <v>7</v>
      </c>
      <c r="I8" s="117">
        <v>9</v>
      </c>
      <c r="J8" s="117">
        <v>9</v>
      </c>
      <c r="K8" s="117">
        <v>27</v>
      </c>
      <c r="L8" s="117">
        <v>121</v>
      </c>
      <c r="M8" s="117">
        <v>40</v>
      </c>
      <c r="N8" s="117">
        <v>190</v>
      </c>
      <c r="O8" s="117">
        <v>72</v>
      </c>
    </row>
    <row r="9" spans="1:15" s="117" customFormat="1" ht="18.75" customHeight="1">
      <c r="B9" s="117">
        <v>25</v>
      </c>
      <c r="C9" s="133"/>
      <c r="D9" s="117">
        <v>715</v>
      </c>
      <c r="E9" s="117">
        <v>104</v>
      </c>
      <c r="F9" s="117">
        <v>25</v>
      </c>
      <c r="G9" s="117">
        <v>180</v>
      </c>
      <c r="H9" s="117">
        <v>4</v>
      </c>
      <c r="I9" s="117">
        <v>5</v>
      </c>
      <c r="J9" s="117">
        <v>9</v>
      </c>
      <c r="K9" s="117">
        <v>11</v>
      </c>
      <c r="L9" s="117">
        <v>105</v>
      </c>
      <c r="M9" s="117">
        <v>35</v>
      </c>
      <c r="N9" s="117">
        <v>170</v>
      </c>
      <c r="O9" s="117">
        <v>67</v>
      </c>
    </row>
    <row r="10" spans="1:15" s="117" customFormat="1" ht="18.75" customHeight="1">
      <c r="B10" s="117">
        <v>26</v>
      </c>
      <c r="C10" s="133"/>
      <c r="D10" s="117">
        <f>SUM(E10:O10)</f>
        <v>776</v>
      </c>
      <c r="E10" s="117">
        <v>95</v>
      </c>
      <c r="F10" s="117">
        <v>25</v>
      </c>
      <c r="G10" s="117">
        <v>201</v>
      </c>
      <c r="H10" s="117">
        <v>4</v>
      </c>
      <c r="I10" s="117">
        <v>4</v>
      </c>
      <c r="J10" s="117">
        <v>10</v>
      </c>
      <c r="K10" s="117">
        <v>12</v>
      </c>
      <c r="L10" s="117">
        <v>108</v>
      </c>
      <c r="M10" s="117">
        <v>31</v>
      </c>
      <c r="N10" s="117">
        <v>160</v>
      </c>
      <c r="O10" s="117">
        <v>126</v>
      </c>
    </row>
    <row r="11" spans="1:15" s="117" customFormat="1" ht="18.75" customHeight="1">
      <c r="B11" s="117">
        <v>27</v>
      </c>
      <c r="C11" s="133"/>
      <c r="D11" s="117">
        <f>SUM(E11:O11)</f>
        <v>707</v>
      </c>
      <c r="E11" s="117">
        <v>95</v>
      </c>
      <c r="F11" s="117">
        <v>24</v>
      </c>
      <c r="G11" s="117">
        <v>183</v>
      </c>
      <c r="H11" s="117">
        <v>5</v>
      </c>
      <c r="I11" s="117">
        <v>4</v>
      </c>
      <c r="J11" s="117">
        <v>9</v>
      </c>
      <c r="K11" s="117">
        <v>16</v>
      </c>
      <c r="L11" s="117">
        <v>107</v>
      </c>
      <c r="M11" s="117">
        <v>23</v>
      </c>
      <c r="N11" s="117">
        <v>160</v>
      </c>
      <c r="O11" s="117">
        <v>81</v>
      </c>
    </row>
    <row r="12" spans="1:15" s="117" customFormat="1" ht="11.25" customHeight="1">
      <c r="C12" s="133"/>
      <c r="H12" s="119"/>
      <c r="K12" s="119"/>
    </row>
    <row r="13" spans="1:15" s="117" customFormat="1" ht="18.75" customHeight="1">
      <c r="B13" s="117">
        <v>28</v>
      </c>
      <c r="C13" s="133"/>
      <c r="D13" s="117">
        <f>SUM(E13:O13)</f>
        <v>703</v>
      </c>
      <c r="E13" s="117">
        <v>94</v>
      </c>
      <c r="F13" s="117">
        <v>27</v>
      </c>
      <c r="G13" s="117">
        <v>161</v>
      </c>
      <c r="H13" s="117">
        <v>5</v>
      </c>
      <c r="I13" s="117">
        <v>6</v>
      </c>
      <c r="J13" s="117">
        <v>9</v>
      </c>
      <c r="K13" s="117">
        <v>16</v>
      </c>
      <c r="L13" s="117">
        <v>104</v>
      </c>
      <c r="M13" s="117">
        <v>26</v>
      </c>
      <c r="N13" s="117">
        <v>158</v>
      </c>
      <c r="O13" s="117">
        <v>97</v>
      </c>
    </row>
    <row r="14" spans="1:15" s="117" customFormat="1" ht="18.75" customHeight="1">
      <c r="B14" s="117">
        <v>29</v>
      </c>
      <c r="C14" s="133"/>
      <c r="D14" s="117">
        <f>SUM(E14:O14)</f>
        <v>785</v>
      </c>
      <c r="E14" s="117">
        <v>90</v>
      </c>
      <c r="F14" s="117">
        <v>26</v>
      </c>
      <c r="G14" s="117">
        <v>187</v>
      </c>
      <c r="H14" s="117">
        <v>11</v>
      </c>
      <c r="I14" s="117">
        <v>6</v>
      </c>
      <c r="J14" s="117">
        <v>8</v>
      </c>
      <c r="K14" s="117">
        <v>18</v>
      </c>
      <c r="L14" s="117">
        <v>117</v>
      </c>
      <c r="M14" s="117">
        <v>32</v>
      </c>
      <c r="N14" s="117">
        <v>154</v>
      </c>
      <c r="O14" s="117">
        <v>136</v>
      </c>
    </row>
    <row r="15" spans="1:15" s="117" customFormat="1" ht="18.75" customHeight="1">
      <c r="B15" s="117">
        <v>30</v>
      </c>
      <c r="C15" s="133"/>
      <c r="D15" s="117">
        <v>848</v>
      </c>
      <c r="E15" s="117">
        <v>89</v>
      </c>
      <c r="F15" s="117">
        <v>26</v>
      </c>
      <c r="G15" s="117">
        <v>208</v>
      </c>
      <c r="H15" s="117">
        <v>15</v>
      </c>
      <c r="I15" s="117">
        <v>6</v>
      </c>
      <c r="J15" s="117">
        <v>11</v>
      </c>
      <c r="K15" s="117">
        <v>15</v>
      </c>
      <c r="L15" s="117">
        <v>127</v>
      </c>
      <c r="M15" s="117">
        <v>37</v>
      </c>
      <c r="N15" s="117">
        <v>151</v>
      </c>
      <c r="O15" s="117">
        <v>163</v>
      </c>
    </row>
    <row r="16" spans="1:15" s="117" customFormat="1" ht="18.75" customHeight="1">
      <c r="B16" s="117">
        <v>31</v>
      </c>
      <c r="C16" s="133"/>
      <c r="D16" s="117">
        <f>SUM(E16:O16)</f>
        <v>923</v>
      </c>
      <c r="E16" s="117">
        <v>81</v>
      </c>
      <c r="F16" s="117">
        <v>29</v>
      </c>
      <c r="G16" s="117">
        <v>231</v>
      </c>
      <c r="H16" s="117">
        <v>15</v>
      </c>
      <c r="I16" s="117">
        <v>6</v>
      </c>
      <c r="J16" s="117">
        <v>10</v>
      </c>
      <c r="K16" s="117">
        <v>19</v>
      </c>
      <c r="L16" s="117">
        <v>141</v>
      </c>
      <c r="M16" s="117">
        <v>38</v>
      </c>
      <c r="N16" s="117">
        <v>153</v>
      </c>
      <c r="O16" s="117">
        <v>200</v>
      </c>
    </row>
    <row r="17" spans="1:17" s="117" customFormat="1" ht="18.75" customHeight="1">
      <c r="A17" s="117" t="s">
        <v>1037</v>
      </c>
      <c r="B17" s="117">
        <v>2</v>
      </c>
      <c r="C17" s="133"/>
      <c r="D17" s="117">
        <v>984</v>
      </c>
      <c r="E17" s="117">
        <v>84</v>
      </c>
      <c r="F17" s="117">
        <v>34</v>
      </c>
      <c r="G17" s="117">
        <v>232</v>
      </c>
      <c r="H17" s="117">
        <v>26</v>
      </c>
      <c r="I17" s="117">
        <v>6</v>
      </c>
      <c r="J17" s="117">
        <v>11</v>
      </c>
      <c r="K17" s="117">
        <v>20</v>
      </c>
      <c r="L17" s="117">
        <v>134</v>
      </c>
      <c r="M17" s="117">
        <v>42</v>
      </c>
      <c r="N17" s="117">
        <v>148</v>
      </c>
      <c r="O17" s="117">
        <v>247</v>
      </c>
    </row>
    <row r="18" spans="1:17" s="65" customFormat="1" ht="16.5" customHeight="1">
      <c r="A18" s="106"/>
      <c r="B18" s="106"/>
      <c r="C18" s="107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</row>
    <row r="19" spans="1:17" s="65" customFormat="1" ht="18.75" customHeight="1">
      <c r="A19" s="755"/>
      <c r="B19" s="720"/>
      <c r="C19" s="720"/>
      <c r="D19" s="756"/>
      <c r="E19" s="756"/>
      <c r="F19" s="756"/>
      <c r="G19" s="730"/>
      <c r="H19" s="730"/>
      <c r="I19" s="699"/>
      <c r="J19" s="699"/>
      <c r="K19" s="699"/>
      <c r="L19" s="698" t="s">
        <v>359</v>
      </c>
      <c r="M19" s="699"/>
      <c r="N19" s="699"/>
      <c r="O19" s="699"/>
    </row>
    <row r="20" spans="1:17" ht="17.25" customHeight="1"/>
    <row r="21" spans="1:17" ht="17.25" customHeight="1"/>
    <row r="22" spans="1:17" ht="17.25" customHeight="1"/>
    <row r="23" spans="1:17" ht="28.5" customHeight="1">
      <c r="A23" s="701" t="s">
        <v>217</v>
      </c>
      <c r="B23" s="701"/>
      <c r="C23" s="701"/>
      <c r="D23" s="701"/>
      <c r="E23" s="701"/>
      <c r="F23" s="701"/>
      <c r="G23" s="701"/>
      <c r="H23" s="701"/>
      <c r="I23" s="701"/>
      <c r="J23" s="701"/>
      <c r="K23" s="701"/>
      <c r="L23" s="701"/>
      <c r="M23" s="701"/>
      <c r="N23" s="701"/>
      <c r="O23" s="701"/>
    </row>
    <row r="24" spans="1:17" ht="17.25" customHeight="1"/>
    <row r="25" spans="1:17" ht="17.25" customHeight="1">
      <c r="A25" s="65"/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753" t="s">
        <v>1053</v>
      </c>
      <c r="N25" s="753"/>
      <c r="O25" s="753"/>
    </row>
    <row r="26" spans="1:17" ht="17.25" customHeight="1">
      <c r="A26" s="696" t="s">
        <v>25</v>
      </c>
      <c r="B26" s="696"/>
      <c r="C26" s="704"/>
      <c r="D26" s="704" t="s">
        <v>45</v>
      </c>
      <c r="E26" s="704"/>
      <c r="F26" s="704" t="s">
        <v>361</v>
      </c>
      <c r="G26" s="704"/>
      <c r="H26" s="694"/>
      <c r="I26" s="704" t="s">
        <v>25</v>
      </c>
      <c r="J26" s="704"/>
      <c r="K26" s="704" t="s">
        <v>45</v>
      </c>
      <c r="L26" s="704"/>
      <c r="M26" s="704" t="s">
        <v>361</v>
      </c>
      <c r="N26" s="704"/>
      <c r="O26" s="694"/>
    </row>
    <row r="27" spans="1:17" ht="17.25" customHeight="1">
      <c r="A27" s="696"/>
      <c r="B27" s="696"/>
      <c r="C27" s="704"/>
      <c r="D27" s="704"/>
      <c r="E27" s="704"/>
      <c r="F27" s="71" t="s">
        <v>234</v>
      </c>
      <c r="G27" s="71" t="s">
        <v>180</v>
      </c>
      <c r="H27" s="68" t="s">
        <v>182</v>
      </c>
      <c r="I27" s="704"/>
      <c r="J27" s="704"/>
      <c r="K27" s="704"/>
      <c r="L27" s="704"/>
      <c r="M27" s="71" t="s">
        <v>234</v>
      </c>
      <c r="N27" s="71" t="s">
        <v>180</v>
      </c>
      <c r="O27" s="68" t="s">
        <v>182</v>
      </c>
    </row>
    <row r="28" spans="1:17" ht="17.25" customHeight="1">
      <c r="A28" s="146"/>
      <c r="B28" s="146"/>
      <c r="C28" s="147"/>
      <c r="D28" s="148"/>
      <c r="E28" s="149" t="s">
        <v>184</v>
      </c>
      <c r="F28" s="149" t="s">
        <v>186</v>
      </c>
      <c r="G28" s="149" t="s">
        <v>186</v>
      </c>
      <c r="H28" s="149" t="s">
        <v>186</v>
      </c>
      <c r="I28" s="150"/>
      <c r="J28" s="151"/>
      <c r="K28" s="149"/>
      <c r="L28" s="149" t="s">
        <v>184</v>
      </c>
      <c r="M28" s="149" t="s">
        <v>186</v>
      </c>
      <c r="N28" s="149" t="s">
        <v>186</v>
      </c>
      <c r="O28" s="149" t="s">
        <v>186</v>
      </c>
    </row>
    <row r="29" spans="1:17" ht="18.75" customHeight="1">
      <c r="A29" s="749" t="s">
        <v>363</v>
      </c>
      <c r="B29" s="749"/>
      <c r="C29" s="750"/>
      <c r="D29" s="153"/>
      <c r="E29" s="154">
        <f>E31+[3]P15!B12+[3]P15!B25+[3]P15!B35+[3]P15!B44+[3]P15!G14+[3]P15!G24+[3]P15!G31+[3]P15!G42</f>
        <v>35250</v>
      </c>
      <c r="F29" s="154">
        <f>F31+[3]P15!C12+[3]P15!C25+[3]P15!C35+[3]P15!C44+[3]P15!H14+[3]P15!H24+[3]P15!H31+[3]P15!H42</f>
        <v>79553</v>
      </c>
      <c r="G29" s="154">
        <f>G31+[3]P15!D12+[3]P15!D25+[3]P15!D35+[3]P15!D44+[3]P15!I14+[3]P15!I24+[3]P15!I31+[3]P15!I42</f>
        <v>39846</v>
      </c>
      <c r="H29" s="154">
        <f>H31+[3]P15!E12+[3]P15!E25+[3]P15!E35+[3]P15!E44+[3]P15!J14+[3]P15!J24+[3]P15!J31+[3]P15!J42</f>
        <v>39707</v>
      </c>
      <c r="I29" s="743" t="s">
        <v>364</v>
      </c>
      <c r="J29" s="744"/>
      <c r="K29" s="156"/>
      <c r="L29" s="655">
        <v>732</v>
      </c>
      <c r="M29" s="656">
        <v>1742</v>
      </c>
      <c r="N29" s="656">
        <v>886</v>
      </c>
      <c r="O29" s="656">
        <v>856</v>
      </c>
    </row>
    <row r="30" spans="1:17" ht="17.25" customHeight="1">
      <c r="A30" s="742"/>
      <c r="B30" s="742"/>
      <c r="C30" s="744"/>
      <c r="D30" s="751"/>
      <c r="E30" s="752"/>
      <c r="F30" s="158"/>
      <c r="G30" s="158"/>
      <c r="H30" s="158"/>
      <c r="I30" s="743" t="s">
        <v>367</v>
      </c>
      <c r="J30" s="744"/>
      <c r="K30" s="156"/>
      <c r="L30" s="655">
        <v>240</v>
      </c>
      <c r="M30" s="656">
        <v>569</v>
      </c>
      <c r="N30" s="656">
        <v>287</v>
      </c>
      <c r="O30" s="656">
        <v>282</v>
      </c>
    </row>
    <row r="31" spans="1:17" ht="18.75" customHeight="1">
      <c r="A31" s="749" t="s">
        <v>368</v>
      </c>
      <c r="B31" s="749"/>
      <c r="C31" s="749"/>
      <c r="D31" s="159"/>
      <c r="E31" s="160">
        <f>SUM(E32:E40,L29:L40,[3]P15!B6:B10)</f>
        <v>9941</v>
      </c>
      <c r="F31" s="160">
        <f>SUM(F32:F40,M29:M40,[3]P15!C6:C10)</f>
        <v>21696</v>
      </c>
      <c r="G31" s="160">
        <f>SUM(G32:G40,N29:N40,[3]P15!D6:D10)</f>
        <v>10814</v>
      </c>
      <c r="H31" s="160">
        <f>SUM(H32:H40,O29:O40,[3]P15!E6:E10)</f>
        <v>10882</v>
      </c>
      <c r="I31" s="743" t="s">
        <v>369</v>
      </c>
      <c r="J31" s="744"/>
      <c r="K31" s="156"/>
      <c r="L31" s="655">
        <v>69</v>
      </c>
      <c r="M31" s="656">
        <v>142</v>
      </c>
      <c r="N31" s="656">
        <v>73</v>
      </c>
      <c r="O31" s="656">
        <v>69</v>
      </c>
      <c r="Q31" s="161"/>
    </row>
    <row r="32" spans="1:17" ht="18.75" customHeight="1">
      <c r="A32" s="742" t="s">
        <v>216</v>
      </c>
      <c r="B32" s="742"/>
      <c r="C32" s="742"/>
      <c r="D32" s="157"/>
      <c r="E32" s="655">
        <v>550</v>
      </c>
      <c r="F32" s="656">
        <v>1294</v>
      </c>
      <c r="G32" s="656">
        <v>643</v>
      </c>
      <c r="H32" s="656">
        <v>651</v>
      </c>
      <c r="I32" s="743" t="s">
        <v>374</v>
      </c>
      <c r="J32" s="744"/>
      <c r="K32" s="156"/>
      <c r="L32" s="655">
        <v>1266</v>
      </c>
      <c r="M32" s="656">
        <v>2981</v>
      </c>
      <c r="N32" s="656">
        <v>1470</v>
      </c>
      <c r="O32" s="656">
        <v>1511</v>
      </c>
    </row>
    <row r="33" spans="1:15" ht="18.75" customHeight="1">
      <c r="A33" s="742" t="s">
        <v>375</v>
      </c>
      <c r="B33" s="742"/>
      <c r="C33" s="742"/>
      <c r="D33" s="157"/>
      <c r="E33" s="655">
        <v>451</v>
      </c>
      <c r="F33" s="656">
        <v>930</v>
      </c>
      <c r="G33" s="656">
        <v>464</v>
      </c>
      <c r="H33" s="656">
        <v>466</v>
      </c>
      <c r="I33" s="743" t="s">
        <v>137</v>
      </c>
      <c r="J33" s="744"/>
      <c r="K33" s="156"/>
      <c r="L33" s="655">
        <v>95</v>
      </c>
      <c r="M33" s="656">
        <v>223</v>
      </c>
      <c r="N33" s="656">
        <v>112</v>
      </c>
      <c r="O33" s="656">
        <v>111</v>
      </c>
    </row>
    <row r="34" spans="1:15" ht="18.75" customHeight="1">
      <c r="A34" s="742" t="s">
        <v>378</v>
      </c>
      <c r="B34" s="742"/>
      <c r="C34" s="742"/>
      <c r="D34" s="157"/>
      <c r="E34" s="655">
        <v>667</v>
      </c>
      <c r="F34" s="656">
        <v>1470</v>
      </c>
      <c r="G34" s="656">
        <v>721</v>
      </c>
      <c r="H34" s="656">
        <v>749</v>
      </c>
      <c r="I34" s="743" t="s">
        <v>379</v>
      </c>
      <c r="J34" s="744"/>
      <c r="K34" s="156"/>
      <c r="L34" s="655">
        <v>188</v>
      </c>
      <c r="M34" s="656">
        <v>432</v>
      </c>
      <c r="N34" s="656">
        <v>221</v>
      </c>
      <c r="O34" s="656">
        <v>211</v>
      </c>
    </row>
    <row r="35" spans="1:15" ht="18.75" customHeight="1">
      <c r="A35" s="742" t="s">
        <v>205</v>
      </c>
      <c r="B35" s="742"/>
      <c r="C35" s="742"/>
      <c r="D35" s="157"/>
      <c r="E35" s="655">
        <v>628</v>
      </c>
      <c r="F35" s="656">
        <v>1289</v>
      </c>
      <c r="G35" s="656">
        <v>634</v>
      </c>
      <c r="H35" s="656">
        <v>655</v>
      </c>
      <c r="I35" s="743" t="s">
        <v>342</v>
      </c>
      <c r="J35" s="744"/>
      <c r="K35" s="156"/>
      <c r="L35" s="655">
        <v>243</v>
      </c>
      <c r="M35" s="656">
        <v>592</v>
      </c>
      <c r="N35" s="656">
        <v>296</v>
      </c>
      <c r="O35" s="656">
        <v>296</v>
      </c>
    </row>
    <row r="36" spans="1:15" ht="18.75" customHeight="1">
      <c r="A36" s="742" t="s">
        <v>380</v>
      </c>
      <c r="B36" s="742"/>
      <c r="C36" s="742"/>
      <c r="D36" s="157"/>
      <c r="E36" s="655">
        <v>409</v>
      </c>
      <c r="F36" s="656">
        <v>849</v>
      </c>
      <c r="G36" s="656">
        <v>413</v>
      </c>
      <c r="H36" s="656">
        <v>436</v>
      </c>
      <c r="I36" s="743" t="s">
        <v>383</v>
      </c>
      <c r="J36" s="744"/>
      <c r="K36" s="156"/>
      <c r="L36" s="655">
        <v>229</v>
      </c>
      <c r="M36" s="656">
        <v>447</v>
      </c>
      <c r="N36" s="656">
        <v>221</v>
      </c>
      <c r="O36" s="656">
        <v>226</v>
      </c>
    </row>
    <row r="37" spans="1:15" ht="18.75" customHeight="1">
      <c r="A37" s="742" t="s">
        <v>341</v>
      </c>
      <c r="B37" s="742"/>
      <c r="C37" s="742"/>
      <c r="D37" s="157"/>
      <c r="E37" s="655">
        <v>755</v>
      </c>
      <c r="F37" s="656">
        <v>1419</v>
      </c>
      <c r="G37" s="656">
        <v>695</v>
      </c>
      <c r="H37" s="656">
        <v>724</v>
      </c>
      <c r="I37" s="747" t="s">
        <v>388</v>
      </c>
      <c r="J37" s="748"/>
      <c r="K37" s="156"/>
      <c r="L37" s="655">
        <v>300</v>
      </c>
      <c r="M37" s="656">
        <v>646</v>
      </c>
      <c r="N37" s="656">
        <v>323</v>
      </c>
      <c r="O37" s="656">
        <v>323</v>
      </c>
    </row>
    <row r="38" spans="1:15" ht="18.75" customHeight="1">
      <c r="A38" s="742" t="s">
        <v>389</v>
      </c>
      <c r="B38" s="742"/>
      <c r="C38" s="742"/>
      <c r="D38" s="157"/>
      <c r="E38" s="655">
        <v>717</v>
      </c>
      <c r="F38" s="656">
        <v>1498</v>
      </c>
      <c r="G38" s="656">
        <v>739</v>
      </c>
      <c r="H38" s="656">
        <v>759</v>
      </c>
      <c r="I38" s="743" t="s">
        <v>390</v>
      </c>
      <c r="J38" s="744"/>
      <c r="K38" s="156"/>
      <c r="L38" s="655">
        <v>570</v>
      </c>
      <c r="M38" s="656">
        <v>1145</v>
      </c>
      <c r="N38" s="656">
        <v>562</v>
      </c>
      <c r="O38" s="656">
        <v>583</v>
      </c>
    </row>
    <row r="39" spans="1:15" ht="18.75" customHeight="1">
      <c r="A39" s="742" t="s">
        <v>395</v>
      </c>
      <c r="B39" s="742"/>
      <c r="C39" s="744"/>
      <c r="D39" s="157"/>
      <c r="E39" s="655">
        <v>411</v>
      </c>
      <c r="F39" s="656">
        <v>881</v>
      </c>
      <c r="G39" s="656">
        <v>431</v>
      </c>
      <c r="H39" s="656">
        <v>450</v>
      </c>
      <c r="I39" s="743" t="s">
        <v>396</v>
      </c>
      <c r="J39" s="744"/>
      <c r="K39" s="156"/>
      <c r="L39" s="655">
        <v>362</v>
      </c>
      <c r="M39" s="656">
        <v>784</v>
      </c>
      <c r="N39" s="656">
        <v>406</v>
      </c>
      <c r="O39" s="656">
        <v>378</v>
      </c>
    </row>
    <row r="40" spans="1:15" ht="18.75" customHeight="1">
      <c r="A40" s="742" t="s">
        <v>400</v>
      </c>
      <c r="B40" s="742"/>
      <c r="C40" s="744"/>
      <c r="D40" s="157"/>
      <c r="E40" s="655">
        <v>452</v>
      </c>
      <c r="F40" s="656">
        <v>886</v>
      </c>
      <c r="G40" s="656">
        <v>447</v>
      </c>
      <c r="H40" s="656">
        <v>439</v>
      </c>
      <c r="I40" s="745" t="s">
        <v>403</v>
      </c>
      <c r="J40" s="746"/>
      <c r="K40" s="156"/>
      <c r="L40" s="655">
        <v>301</v>
      </c>
      <c r="M40" s="656">
        <v>658</v>
      </c>
      <c r="N40" s="656">
        <v>334</v>
      </c>
      <c r="O40" s="656">
        <v>324</v>
      </c>
    </row>
    <row r="41" spans="1:15" ht="9.75" customHeight="1">
      <c r="D41" s="164"/>
      <c r="E41" s="165"/>
      <c r="F41" s="165"/>
      <c r="G41" s="165"/>
      <c r="H41" s="165"/>
      <c r="I41" s="164"/>
      <c r="J41" s="166"/>
      <c r="L41" s="655"/>
    </row>
    <row r="42" spans="1:15" ht="17.25" customHeight="1">
      <c r="A42" s="167"/>
      <c r="B42" s="167"/>
      <c r="C42" s="167"/>
      <c r="D42" s="167"/>
      <c r="E42" s="167"/>
      <c r="F42" s="167"/>
      <c r="G42" s="167"/>
      <c r="H42" s="167"/>
      <c r="I42" s="167"/>
      <c r="J42" s="167"/>
      <c r="K42" s="167"/>
      <c r="L42" s="167"/>
      <c r="M42" s="167"/>
      <c r="N42" s="167"/>
      <c r="O42" s="167"/>
    </row>
    <row r="43" spans="1:15" ht="17.25" customHeight="1"/>
    <row r="44" spans="1:15" ht="17.25" customHeight="1"/>
    <row r="45" spans="1:15" ht="17.25" customHeight="1">
      <c r="F45" s="64"/>
      <c r="G45" s="64"/>
      <c r="H45" s="64"/>
      <c r="I45" s="64"/>
      <c r="J45" s="64"/>
    </row>
    <row r="46" spans="1:15" ht="17.25" customHeight="1"/>
    <row r="47" spans="1:15" ht="17.25" customHeight="1"/>
  </sheetData>
  <mergeCells count="49">
    <mergeCell ref="A1:O1"/>
    <mergeCell ref="L3:O3"/>
    <mergeCell ref="A4:C5"/>
    <mergeCell ref="D4:D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19:K19"/>
    <mergeCell ref="L19:O19"/>
    <mergeCell ref="A23:O23"/>
    <mergeCell ref="M25:O25"/>
    <mergeCell ref="A26:C27"/>
    <mergeCell ref="D26:E27"/>
    <mergeCell ref="F26:H26"/>
    <mergeCell ref="I26:J27"/>
    <mergeCell ref="K26:L27"/>
    <mergeCell ref="M26:O26"/>
    <mergeCell ref="A29:C29"/>
    <mergeCell ref="I29:J29"/>
    <mergeCell ref="A30:C30"/>
    <mergeCell ref="D30:E30"/>
    <mergeCell ref="I30:J30"/>
    <mergeCell ref="A31:C31"/>
    <mergeCell ref="I31:J31"/>
    <mergeCell ref="A32:C32"/>
    <mergeCell ref="I32:J32"/>
    <mergeCell ref="A33:C33"/>
    <mergeCell ref="I33:J33"/>
    <mergeCell ref="A34:C34"/>
    <mergeCell ref="I34:J34"/>
    <mergeCell ref="A35:C35"/>
    <mergeCell ref="I35:J35"/>
    <mergeCell ref="A36:C36"/>
    <mergeCell ref="I36:J36"/>
    <mergeCell ref="A37:C37"/>
    <mergeCell ref="I37:J37"/>
    <mergeCell ref="A38:C38"/>
    <mergeCell ref="I38:J38"/>
    <mergeCell ref="A39:C39"/>
    <mergeCell ref="I39:J39"/>
    <mergeCell ref="A40:C40"/>
    <mergeCell ref="I40:J40"/>
  </mergeCells>
  <phoneticPr fontId="68"/>
  <pageMargins left="0.32" right="0.28000000000000003" top="0.98399999999999999" bottom="0.76" header="0.51200000000000001" footer="0.51200000000000001"/>
  <pageSetup paperSize="9" firstPageNumber="0" orientation="portrait" r:id="rId1"/>
  <headerFooter alignWithMargins="0">
    <oddFooter>&amp;C&amp;"ＭＳ Ｐ明朝,標準"&amp;10
- 14 -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tabSelected="1" zoomScaleNormal="100" workbookViewId="0">
      <selection activeCell="L40" sqref="L40"/>
    </sheetView>
  </sheetViews>
  <sheetFormatPr defaultRowHeight="13.5"/>
  <cols>
    <col min="1" max="1" width="12.625" style="62" customWidth="1"/>
    <col min="2" max="5" width="8.125" style="62" customWidth="1"/>
    <col min="6" max="6" width="12.625" style="62" customWidth="1"/>
    <col min="7" max="10" width="8.125" style="62" customWidth="1"/>
    <col min="11" max="16384" width="9" style="62"/>
  </cols>
  <sheetData>
    <row r="1" spans="1:10">
      <c r="A1" s="168" t="s">
        <v>406</v>
      </c>
    </row>
    <row r="2" spans="1:10" ht="18.75" customHeight="1">
      <c r="A2" s="689" t="s">
        <v>408</v>
      </c>
      <c r="B2" s="692" t="s">
        <v>45</v>
      </c>
      <c r="C2" s="694" t="s">
        <v>175</v>
      </c>
      <c r="D2" s="695"/>
      <c r="E2" s="696"/>
      <c r="F2" s="692" t="s">
        <v>408</v>
      </c>
      <c r="G2" s="692" t="s">
        <v>45</v>
      </c>
      <c r="H2" s="694" t="s">
        <v>175</v>
      </c>
      <c r="I2" s="695"/>
      <c r="J2" s="695"/>
    </row>
    <row r="3" spans="1:10" ht="18.75" customHeight="1">
      <c r="A3" s="691"/>
      <c r="B3" s="693"/>
      <c r="C3" s="71" t="s">
        <v>409</v>
      </c>
      <c r="D3" s="71" t="s">
        <v>180</v>
      </c>
      <c r="E3" s="71" t="s">
        <v>182</v>
      </c>
      <c r="F3" s="693"/>
      <c r="G3" s="693"/>
      <c r="H3" s="71" t="s">
        <v>409</v>
      </c>
      <c r="I3" s="71" t="s">
        <v>180</v>
      </c>
      <c r="J3" s="68" t="s">
        <v>182</v>
      </c>
    </row>
    <row r="4" spans="1:10">
      <c r="A4" s="147"/>
      <c r="B4" s="169" t="s">
        <v>184</v>
      </c>
      <c r="C4" s="169" t="s">
        <v>186</v>
      </c>
      <c r="D4" s="169" t="s">
        <v>186</v>
      </c>
      <c r="E4" s="169" t="s">
        <v>186</v>
      </c>
      <c r="F4" s="170"/>
      <c r="G4" s="169" t="s">
        <v>184</v>
      </c>
      <c r="H4" s="169" t="s">
        <v>186</v>
      </c>
      <c r="I4" s="169" t="s">
        <v>186</v>
      </c>
      <c r="J4" s="169" t="s">
        <v>186</v>
      </c>
    </row>
    <row r="5" spans="1:10" ht="9.75" customHeight="1">
      <c r="A5" s="72"/>
      <c r="B5" s="171">
        <f>SUM(B6:B10)</f>
        <v>306</v>
      </c>
      <c r="C5" s="171">
        <f>SUM(C6:C10)</f>
        <v>819</v>
      </c>
      <c r="D5" s="171">
        <f>SUM(D6:D10)</f>
        <v>436</v>
      </c>
      <c r="E5" s="171">
        <f>SUM(E6:E10)</f>
        <v>383</v>
      </c>
      <c r="F5" s="172"/>
      <c r="G5" s="65"/>
      <c r="H5" s="65"/>
      <c r="I5" s="65"/>
      <c r="J5" s="65"/>
    </row>
    <row r="6" spans="1:10" ht="17.25" customHeight="1">
      <c r="A6" s="173" t="s">
        <v>412</v>
      </c>
      <c r="B6" s="655">
        <v>120</v>
      </c>
      <c r="C6" s="657">
        <v>350</v>
      </c>
      <c r="D6" s="657">
        <v>177</v>
      </c>
      <c r="E6" s="658">
        <v>173</v>
      </c>
      <c r="F6" s="155" t="s">
        <v>67</v>
      </c>
      <c r="G6" s="655">
        <v>415</v>
      </c>
      <c r="H6" s="655">
        <v>962</v>
      </c>
      <c r="I6" s="655">
        <v>469</v>
      </c>
      <c r="J6" s="655">
        <v>493</v>
      </c>
    </row>
    <row r="7" spans="1:10" ht="17.25" customHeight="1">
      <c r="A7" s="173" t="s">
        <v>413</v>
      </c>
      <c r="B7" s="659">
        <v>0</v>
      </c>
      <c r="C7" s="659">
        <v>0</v>
      </c>
      <c r="D7" s="659">
        <v>0</v>
      </c>
      <c r="E7" s="659">
        <v>0</v>
      </c>
      <c r="F7" s="162" t="s">
        <v>239</v>
      </c>
      <c r="G7" s="655">
        <v>114</v>
      </c>
      <c r="H7" s="655">
        <v>261</v>
      </c>
      <c r="I7" s="657">
        <v>137</v>
      </c>
      <c r="J7" s="654">
        <v>124</v>
      </c>
    </row>
    <row r="8" spans="1:10" ht="17.25" customHeight="1">
      <c r="A8" s="173" t="s">
        <v>72</v>
      </c>
      <c r="B8" s="655">
        <v>186</v>
      </c>
      <c r="C8" s="657">
        <v>469</v>
      </c>
      <c r="D8" s="657">
        <v>259</v>
      </c>
      <c r="E8" s="657">
        <v>210</v>
      </c>
      <c r="F8" s="162" t="s">
        <v>416</v>
      </c>
      <c r="G8" s="655">
        <v>94</v>
      </c>
      <c r="H8" s="655">
        <v>236</v>
      </c>
      <c r="I8" s="657">
        <v>112</v>
      </c>
      <c r="J8" s="654">
        <v>124</v>
      </c>
    </row>
    <row r="9" spans="1:10" ht="17.25" customHeight="1">
      <c r="A9" s="173" t="s">
        <v>418</v>
      </c>
      <c r="B9" s="659">
        <v>0</v>
      </c>
      <c r="C9" s="659">
        <v>0</v>
      </c>
      <c r="D9" s="659">
        <v>0</v>
      </c>
      <c r="E9" s="659">
        <v>0</v>
      </c>
      <c r="F9" s="162" t="s">
        <v>366</v>
      </c>
      <c r="G9" s="655">
        <v>50</v>
      </c>
      <c r="H9" s="655">
        <v>129</v>
      </c>
      <c r="I9" s="657">
        <v>71</v>
      </c>
      <c r="J9" s="654">
        <v>58</v>
      </c>
    </row>
    <row r="10" spans="1:10" ht="17.25" customHeight="1">
      <c r="A10" s="173" t="s">
        <v>420</v>
      </c>
      <c r="B10" s="659">
        <v>0</v>
      </c>
      <c r="C10" s="659">
        <v>0</v>
      </c>
      <c r="D10" s="659">
        <v>0</v>
      </c>
      <c r="E10" s="659">
        <v>0</v>
      </c>
      <c r="F10" s="162" t="s">
        <v>422</v>
      </c>
      <c r="G10" s="655">
        <v>139</v>
      </c>
      <c r="H10" s="655">
        <v>307</v>
      </c>
      <c r="I10" s="657">
        <v>147</v>
      </c>
      <c r="J10" s="654">
        <v>160</v>
      </c>
    </row>
    <row r="11" spans="1:10" ht="17.25" customHeight="1">
      <c r="A11" s="174"/>
      <c r="B11" s="160"/>
      <c r="C11" s="175"/>
      <c r="D11" s="175"/>
      <c r="E11" s="175"/>
      <c r="F11" s="162" t="s">
        <v>424</v>
      </c>
      <c r="G11" s="655">
        <v>64</v>
      </c>
      <c r="H11" s="655">
        <v>152</v>
      </c>
      <c r="I11" s="657">
        <v>72</v>
      </c>
      <c r="J11" s="654">
        <v>80</v>
      </c>
    </row>
    <row r="12" spans="1:10" ht="17.25" customHeight="1">
      <c r="A12" s="174" t="s">
        <v>426</v>
      </c>
      <c r="B12" s="160">
        <f>SUM(B13:B23)</f>
        <v>7220</v>
      </c>
      <c r="C12" s="175">
        <f>SUM(C13:C23)</f>
        <v>16381</v>
      </c>
      <c r="D12" s="175">
        <f>SUM(D13:D23)</f>
        <v>8181</v>
      </c>
      <c r="E12" s="175">
        <f>SUM(E13:E23)</f>
        <v>8200</v>
      </c>
      <c r="F12" s="162" t="s">
        <v>427</v>
      </c>
      <c r="G12" s="655">
        <v>27</v>
      </c>
      <c r="H12" s="655">
        <v>63</v>
      </c>
      <c r="I12" s="657">
        <v>34</v>
      </c>
      <c r="J12" s="654">
        <v>29</v>
      </c>
    </row>
    <row r="13" spans="1:10" ht="17.25" customHeight="1">
      <c r="A13" s="176" t="s">
        <v>428</v>
      </c>
      <c r="B13" s="655">
        <v>153</v>
      </c>
      <c r="C13" s="657">
        <v>373</v>
      </c>
      <c r="D13" s="657">
        <v>182</v>
      </c>
      <c r="E13" s="658">
        <v>191</v>
      </c>
      <c r="F13" s="177"/>
      <c r="G13" s="160"/>
      <c r="H13" s="160"/>
      <c r="I13" s="160"/>
      <c r="J13" s="178"/>
    </row>
    <row r="14" spans="1:10" ht="17.25" customHeight="1">
      <c r="A14" s="176" t="s">
        <v>429</v>
      </c>
      <c r="B14" s="655">
        <v>155</v>
      </c>
      <c r="C14" s="657">
        <v>341</v>
      </c>
      <c r="D14" s="657">
        <v>168</v>
      </c>
      <c r="E14" s="658">
        <v>173</v>
      </c>
      <c r="F14" s="177" t="s">
        <v>432</v>
      </c>
      <c r="G14" s="160">
        <f>SUM(G15:G22)</f>
        <v>966</v>
      </c>
      <c r="H14" s="160">
        <f>SUM(H15:H22)</f>
        <v>1938</v>
      </c>
      <c r="I14" s="160">
        <f>SUM(I15:I22)</f>
        <v>989</v>
      </c>
      <c r="J14" s="178">
        <f>SUM(J15:J22)</f>
        <v>949</v>
      </c>
    </row>
    <row r="15" spans="1:10" ht="17.25" customHeight="1">
      <c r="A15" s="176" t="s">
        <v>211</v>
      </c>
      <c r="B15" s="655">
        <v>42</v>
      </c>
      <c r="C15" s="657">
        <v>119</v>
      </c>
      <c r="D15" s="657">
        <v>56</v>
      </c>
      <c r="E15" s="658">
        <v>63</v>
      </c>
      <c r="F15" s="162" t="s">
        <v>433</v>
      </c>
      <c r="G15" s="655">
        <v>194</v>
      </c>
      <c r="H15" s="657">
        <v>392</v>
      </c>
      <c r="I15" s="657">
        <v>197</v>
      </c>
      <c r="J15" s="654">
        <v>195</v>
      </c>
    </row>
    <row r="16" spans="1:10" ht="17.25" customHeight="1">
      <c r="A16" s="176" t="s">
        <v>435</v>
      </c>
      <c r="B16" s="655">
        <v>473</v>
      </c>
      <c r="C16" s="657">
        <v>1068</v>
      </c>
      <c r="D16" s="657">
        <v>530</v>
      </c>
      <c r="E16" s="658">
        <v>538</v>
      </c>
      <c r="F16" s="162" t="s">
        <v>272</v>
      </c>
      <c r="G16" s="655">
        <v>186</v>
      </c>
      <c r="H16" s="657">
        <v>393</v>
      </c>
      <c r="I16" s="657">
        <v>207</v>
      </c>
      <c r="J16" s="654">
        <v>186</v>
      </c>
    </row>
    <row r="17" spans="1:15" ht="17.25" customHeight="1">
      <c r="A17" s="176" t="s">
        <v>207</v>
      </c>
      <c r="B17" s="655">
        <v>80</v>
      </c>
      <c r="C17" s="657">
        <v>191</v>
      </c>
      <c r="D17" s="657">
        <v>101</v>
      </c>
      <c r="E17" s="658">
        <v>90</v>
      </c>
      <c r="F17" s="162" t="s">
        <v>437</v>
      </c>
      <c r="G17" s="655">
        <v>127</v>
      </c>
      <c r="H17" s="657">
        <v>280</v>
      </c>
      <c r="I17" s="657">
        <v>141</v>
      </c>
      <c r="J17" s="654">
        <v>139</v>
      </c>
    </row>
    <row r="18" spans="1:15" ht="17.25" customHeight="1">
      <c r="A18" s="176" t="s">
        <v>438</v>
      </c>
      <c r="B18" s="655">
        <v>70</v>
      </c>
      <c r="C18" s="657">
        <v>180</v>
      </c>
      <c r="D18" s="657">
        <v>102</v>
      </c>
      <c r="E18" s="658">
        <v>78</v>
      </c>
      <c r="F18" s="162" t="s">
        <v>440</v>
      </c>
      <c r="G18" s="655">
        <v>6</v>
      </c>
      <c r="H18" s="657">
        <v>12</v>
      </c>
      <c r="I18" s="657">
        <v>6</v>
      </c>
      <c r="J18" s="654">
        <v>6</v>
      </c>
    </row>
    <row r="19" spans="1:15" ht="17.25" customHeight="1">
      <c r="A19" s="176" t="s">
        <v>106</v>
      </c>
      <c r="B19" s="655">
        <v>118</v>
      </c>
      <c r="C19" s="657">
        <v>253</v>
      </c>
      <c r="D19" s="657">
        <v>133</v>
      </c>
      <c r="E19" s="658">
        <v>120</v>
      </c>
      <c r="F19" s="162" t="s">
        <v>442</v>
      </c>
      <c r="G19" s="655">
        <v>7</v>
      </c>
      <c r="H19" s="657">
        <v>11</v>
      </c>
      <c r="I19" s="657">
        <v>5</v>
      </c>
      <c r="J19" s="654">
        <v>6</v>
      </c>
    </row>
    <row r="20" spans="1:15" ht="17.25" customHeight="1">
      <c r="A20" s="176" t="s">
        <v>443</v>
      </c>
      <c r="B20" s="655">
        <v>318</v>
      </c>
      <c r="C20" s="657">
        <v>550</v>
      </c>
      <c r="D20" s="657">
        <v>234</v>
      </c>
      <c r="E20" s="658">
        <v>316</v>
      </c>
      <c r="F20" s="162" t="s">
        <v>52</v>
      </c>
      <c r="G20" s="655">
        <v>129</v>
      </c>
      <c r="H20" s="657">
        <v>268</v>
      </c>
      <c r="I20" s="657">
        <v>126</v>
      </c>
      <c r="J20" s="654">
        <v>142</v>
      </c>
    </row>
    <row r="21" spans="1:15" ht="17.25" customHeight="1">
      <c r="A21" s="176" t="s">
        <v>248</v>
      </c>
      <c r="B21" s="655">
        <v>4676</v>
      </c>
      <c r="C21" s="657">
        <v>10664</v>
      </c>
      <c r="D21" s="657">
        <v>5332</v>
      </c>
      <c r="E21" s="658">
        <v>5332</v>
      </c>
      <c r="F21" s="162" t="s">
        <v>446</v>
      </c>
      <c r="G21" s="655">
        <v>63</v>
      </c>
      <c r="H21" s="657">
        <v>125</v>
      </c>
      <c r="I21" s="657">
        <v>69</v>
      </c>
      <c r="J21" s="654">
        <v>56</v>
      </c>
    </row>
    <row r="22" spans="1:15" ht="17.25" customHeight="1">
      <c r="A22" s="176" t="s">
        <v>449</v>
      </c>
      <c r="B22" s="655">
        <v>714</v>
      </c>
      <c r="C22" s="657">
        <v>1686</v>
      </c>
      <c r="D22" s="657">
        <v>854</v>
      </c>
      <c r="E22" s="658">
        <v>832</v>
      </c>
      <c r="F22" s="162" t="s">
        <v>226</v>
      </c>
      <c r="G22" s="655">
        <v>254</v>
      </c>
      <c r="H22" s="657">
        <v>457</v>
      </c>
      <c r="I22" s="657">
        <v>238</v>
      </c>
      <c r="J22" s="654">
        <v>219</v>
      </c>
    </row>
    <row r="23" spans="1:15" ht="17.25" customHeight="1">
      <c r="A23" s="176" t="s">
        <v>450</v>
      </c>
      <c r="B23" s="655">
        <v>421</v>
      </c>
      <c r="C23" s="657">
        <v>956</v>
      </c>
      <c r="D23" s="657">
        <v>489</v>
      </c>
      <c r="E23" s="658">
        <v>467</v>
      </c>
      <c r="F23" s="177"/>
      <c r="G23" s="160"/>
      <c r="H23" s="160"/>
      <c r="I23" s="160"/>
      <c r="J23" s="178"/>
    </row>
    <row r="24" spans="1:15" ht="17.25" customHeight="1">
      <c r="A24" s="174"/>
      <c r="B24" s="160"/>
      <c r="C24" s="160"/>
      <c r="D24" s="160"/>
      <c r="E24" s="160"/>
      <c r="F24" s="177" t="s">
        <v>249</v>
      </c>
      <c r="G24" s="160">
        <f>SUM(G25:G29)</f>
        <v>796</v>
      </c>
      <c r="H24" s="160">
        <f>SUM(H25:H29)</f>
        <v>1748</v>
      </c>
      <c r="I24" s="160">
        <f>SUM(I25:I29)</f>
        <v>883</v>
      </c>
      <c r="J24" s="178">
        <f>SUM(J25:J29)</f>
        <v>865</v>
      </c>
    </row>
    <row r="25" spans="1:15" ht="17.25" customHeight="1">
      <c r="A25" s="174" t="s">
        <v>222</v>
      </c>
      <c r="B25" s="160">
        <f>SUM(B26:B33)</f>
        <v>8717</v>
      </c>
      <c r="C25" s="160">
        <f>SUM(C26:C33)</f>
        <v>19959</v>
      </c>
      <c r="D25" s="160">
        <f>SUM(D26:D33)</f>
        <v>10067</v>
      </c>
      <c r="E25" s="160">
        <f>SUM(E26:E33)</f>
        <v>9892</v>
      </c>
      <c r="F25" s="162" t="s">
        <v>233</v>
      </c>
      <c r="G25" s="655">
        <v>132</v>
      </c>
      <c r="H25" s="657">
        <v>309</v>
      </c>
      <c r="I25" s="657">
        <v>157</v>
      </c>
      <c r="J25" s="654">
        <v>152</v>
      </c>
    </row>
    <row r="26" spans="1:15" ht="17.25" customHeight="1">
      <c r="A26" s="176" t="s">
        <v>451</v>
      </c>
      <c r="B26" s="655">
        <v>2671</v>
      </c>
      <c r="C26" s="657">
        <v>5793</v>
      </c>
      <c r="D26" s="657">
        <v>2949</v>
      </c>
      <c r="E26" s="658">
        <v>2844</v>
      </c>
      <c r="F26" s="162" t="s">
        <v>317</v>
      </c>
      <c r="G26" s="655">
        <v>206</v>
      </c>
      <c r="H26" s="657">
        <v>440</v>
      </c>
      <c r="I26" s="657">
        <v>209</v>
      </c>
      <c r="J26" s="654">
        <v>231</v>
      </c>
    </row>
    <row r="27" spans="1:15" ht="17.25" customHeight="1">
      <c r="A27" s="176" t="s">
        <v>454</v>
      </c>
      <c r="B27" s="655">
        <v>1636</v>
      </c>
      <c r="C27" s="657">
        <v>4016</v>
      </c>
      <c r="D27" s="657">
        <v>2063</v>
      </c>
      <c r="E27" s="658">
        <v>1953</v>
      </c>
      <c r="F27" s="162" t="s">
        <v>356</v>
      </c>
      <c r="G27" s="655">
        <v>107</v>
      </c>
      <c r="H27" s="657">
        <v>231</v>
      </c>
      <c r="I27" s="657">
        <v>119</v>
      </c>
      <c r="J27" s="654">
        <v>112</v>
      </c>
    </row>
    <row r="28" spans="1:15" ht="17.25" customHeight="1">
      <c r="A28" s="176" t="s">
        <v>458</v>
      </c>
      <c r="B28" s="655">
        <v>2771</v>
      </c>
      <c r="C28" s="657">
        <v>6330</v>
      </c>
      <c r="D28" s="657">
        <v>3131</v>
      </c>
      <c r="E28" s="658">
        <v>3199</v>
      </c>
      <c r="F28" s="162" t="s">
        <v>80</v>
      </c>
      <c r="G28" s="655">
        <v>176</v>
      </c>
      <c r="H28" s="657">
        <v>405</v>
      </c>
      <c r="I28" s="657">
        <v>217</v>
      </c>
      <c r="J28" s="654">
        <v>188</v>
      </c>
    </row>
    <row r="29" spans="1:15" ht="17.25" customHeight="1">
      <c r="A29" s="176" t="s">
        <v>459</v>
      </c>
      <c r="B29" s="655">
        <v>295</v>
      </c>
      <c r="C29" s="657">
        <v>574</v>
      </c>
      <c r="D29" s="657">
        <v>298</v>
      </c>
      <c r="E29" s="658">
        <v>276</v>
      </c>
      <c r="F29" s="162" t="s">
        <v>460</v>
      </c>
      <c r="G29" s="655">
        <v>175</v>
      </c>
      <c r="H29" s="657">
        <v>363</v>
      </c>
      <c r="I29" s="657">
        <v>181</v>
      </c>
      <c r="J29" s="654">
        <v>182</v>
      </c>
      <c r="K29" s="65"/>
      <c r="L29" s="65"/>
    </row>
    <row r="30" spans="1:15" ht="17.25" customHeight="1">
      <c r="A30" s="176" t="s">
        <v>461</v>
      </c>
      <c r="B30" s="655">
        <v>196</v>
      </c>
      <c r="C30" s="657">
        <v>480</v>
      </c>
      <c r="D30" s="657">
        <v>234</v>
      </c>
      <c r="E30" s="658">
        <v>246</v>
      </c>
      <c r="F30" s="177"/>
      <c r="G30" s="160"/>
      <c r="H30" s="160"/>
      <c r="I30" s="160"/>
      <c r="J30" s="178"/>
      <c r="K30" s="65"/>
      <c r="L30" s="65"/>
      <c r="O30" s="179"/>
    </row>
    <row r="31" spans="1:15" ht="17.25" customHeight="1">
      <c r="A31" s="176" t="s">
        <v>453</v>
      </c>
      <c r="B31" s="655">
        <v>475</v>
      </c>
      <c r="C31" s="657">
        <v>1135</v>
      </c>
      <c r="D31" s="657">
        <v>557</v>
      </c>
      <c r="E31" s="658">
        <v>578</v>
      </c>
      <c r="F31" s="177" t="s">
        <v>463</v>
      </c>
      <c r="G31" s="160">
        <f>SUM(G32:G40)</f>
        <v>3155</v>
      </c>
      <c r="H31" s="160">
        <f>SUM(H32:H40)</f>
        <v>6899</v>
      </c>
      <c r="I31" s="160">
        <f>SUM(I32:I40)</f>
        <v>3555</v>
      </c>
      <c r="J31" s="178">
        <f>SUM(J32:J40)</f>
        <v>3344</v>
      </c>
      <c r="K31" s="65"/>
      <c r="L31" s="65"/>
    </row>
    <row r="32" spans="1:15" ht="17.25" customHeight="1">
      <c r="A32" s="176" t="s">
        <v>267</v>
      </c>
      <c r="B32" s="655">
        <v>331</v>
      </c>
      <c r="C32" s="657">
        <v>740</v>
      </c>
      <c r="D32" s="657">
        <v>379</v>
      </c>
      <c r="E32" s="658">
        <v>361</v>
      </c>
      <c r="F32" s="162" t="s">
        <v>289</v>
      </c>
      <c r="G32" s="655">
        <v>716</v>
      </c>
      <c r="H32" s="657">
        <v>1608</v>
      </c>
      <c r="I32" s="657">
        <v>821</v>
      </c>
      <c r="J32" s="654">
        <v>787</v>
      </c>
      <c r="K32" s="65"/>
      <c r="L32" s="65"/>
    </row>
    <row r="33" spans="1:12" ht="17.25" customHeight="1">
      <c r="A33" s="176" t="s">
        <v>467</v>
      </c>
      <c r="B33" s="655">
        <v>342</v>
      </c>
      <c r="C33" s="657">
        <v>891</v>
      </c>
      <c r="D33" s="657">
        <v>456</v>
      </c>
      <c r="E33" s="658">
        <v>435</v>
      </c>
      <c r="F33" s="162" t="s">
        <v>370</v>
      </c>
      <c r="G33" s="655">
        <v>497</v>
      </c>
      <c r="H33" s="657">
        <v>1090</v>
      </c>
      <c r="I33" s="657">
        <v>555</v>
      </c>
      <c r="J33" s="654">
        <v>535</v>
      </c>
      <c r="K33" s="65"/>
      <c r="L33" s="65"/>
    </row>
    <row r="34" spans="1:12" ht="17.25" customHeight="1">
      <c r="A34" s="174"/>
      <c r="B34" s="160"/>
      <c r="C34" s="160"/>
      <c r="D34" s="160"/>
      <c r="E34" s="160"/>
      <c r="F34" s="162" t="s">
        <v>468</v>
      </c>
      <c r="G34" s="655">
        <v>256</v>
      </c>
      <c r="H34" s="657">
        <v>602</v>
      </c>
      <c r="I34" s="657">
        <v>297</v>
      </c>
      <c r="J34" s="654">
        <v>305</v>
      </c>
      <c r="K34" s="65"/>
      <c r="L34" s="65"/>
    </row>
    <row r="35" spans="1:12" ht="17.25" customHeight="1">
      <c r="A35" s="174" t="s">
        <v>470</v>
      </c>
      <c r="B35" s="160">
        <f>SUM(B36:B42)</f>
        <v>2683</v>
      </c>
      <c r="C35" s="160">
        <f>SUM(C36:C42)</f>
        <v>7066</v>
      </c>
      <c r="D35" s="160">
        <f>SUM(D36:D42)</f>
        <v>3468</v>
      </c>
      <c r="E35" s="160">
        <f>SUM(E36:E42)</f>
        <v>3598</v>
      </c>
      <c r="F35" s="162" t="s">
        <v>263</v>
      </c>
      <c r="G35" s="655">
        <v>490</v>
      </c>
      <c r="H35" s="657">
        <v>1089</v>
      </c>
      <c r="I35" s="657">
        <v>574</v>
      </c>
      <c r="J35" s="654">
        <v>515</v>
      </c>
      <c r="K35" s="65"/>
      <c r="L35" s="65"/>
    </row>
    <row r="36" spans="1:12" ht="17.25" customHeight="1">
      <c r="A36" s="173" t="s">
        <v>471</v>
      </c>
      <c r="B36" s="655">
        <v>166</v>
      </c>
      <c r="C36" s="657">
        <v>412</v>
      </c>
      <c r="D36" s="657">
        <v>200</v>
      </c>
      <c r="E36" s="658">
        <v>212</v>
      </c>
      <c r="F36" s="162" t="s">
        <v>472</v>
      </c>
      <c r="G36" s="655">
        <v>400</v>
      </c>
      <c r="H36" s="657">
        <v>859</v>
      </c>
      <c r="I36" s="657">
        <v>438</v>
      </c>
      <c r="J36" s="654">
        <v>421</v>
      </c>
      <c r="K36" s="65"/>
      <c r="L36" s="65"/>
    </row>
    <row r="37" spans="1:12" ht="17.25" customHeight="1">
      <c r="A37" s="173" t="s">
        <v>199</v>
      </c>
      <c r="B37" s="655">
        <v>311</v>
      </c>
      <c r="C37" s="657">
        <v>764</v>
      </c>
      <c r="D37" s="657">
        <v>388</v>
      </c>
      <c r="E37" s="658">
        <v>376</v>
      </c>
      <c r="F37" s="162" t="s">
        <v>41</v>
      </c>
      <c r="G37" s="655">
        <v>429</v>
      </c>
      <c r="H37" s="657">
        <v>905</v>
      </c>
      <c r="I37" s="657">
        <v>477</v>
      </c>
      <c r="J37" s="654">
        <v>428</v>
      </c>
      <c r="K37" s="180"/>
      <c r="L37" s="180"/>
    </row>
    <row r="38" spans="1:12" ht="17.25" customHeight="1">
      <c r="A38" s="173" t="s">
        <v>327</v>
      </c>
      <c r="B38" s="655">
        <v>231</v>
      </c>
      <c r="C38" s="657">
        <v>531</v>
      </c>
      <c r="D38" s="657">
        <v>261</v>
      </c>
      <c r="E38" s="658">
        <v>270</v>
      </c>
      <c r="F38" s="162" t="s">
        <v>473</v>
      </c>
      <c r="G38" s="655">
        <v>198</v>
      </c>
      <c r="H38" s="657">
        <v>416</v>
      </c>
      <c r="I38" s="657">
        <v>221</v>
      </c>
      <c r="J38" s="654">
        <v>195</v>
      </c>
    </row>
    <row r="39" spans="1:12" ht="17.25" customHeight="1">
      <c r="A39" s="173" t="s">
        <v>165</v>
      </c>
      <c r="B39" s="655">
        <v>492</v>
      </c>
      <c r="C39" s="657">
        <v>1220</v>
      </c>
      <c r="D39" s="657">
        <v>600</v>
      </c>
      <c r="E39" s="658">
        <v>620</v>
      </c>
      <c r="F39" s="162" t="s">
        <v>314</v>
      </c>
      <c r="G39" s="655">
        <v>116</v>
      </c>
      <c r="H39" s="657">
        <v>228</v>
      </c>
      <c r="I39" s="657">
        <v>118</v>
      </c>
      <c r="J39" s="654">
        <v>110</v>
      </c>
    </row>
    <row r="40" spans="1:12" ht="17.25" customHeight="1">
      <c r="A40" s="173" t="s">
        <v>480</v>
      </c>
      <c r="B40" s="655">
        <v>749</v>
      </c>
      <c r="C40" s="657">
        <v>1809</v>
      </c>
      <c r="D40" s="657">
        <v>877</v>
      </c>
      <c r="E40" s="658">
        <v>932</v>
      </c>
      <c r="F40" s="162" t="s">
        <v>484</v>
      </c>
      <c r="G40" s="655">
        <v>53</v>
      </c>
      <c r="H40" s="657">
        <v>102</v>
      </c>
      <c r="I40" s="657">
        <v>54</v>
      </c>
      <c r="J40" s="654">
        <v>48</v>
      </c>
    </row>
    <row r="41" spans="1:12" ht="17.25" customHeight="1">
      <c r="A41" s="173" t="s">
        <v>246</v>
      </c>
      <c r="B41" s="655">
        <v>318</v>
      </c>
      <c r="C41" s="657">
        <v>1001</v>
      </c>
      <c r="D41" s="657">
        <v>493</v>
      </c>
      <c r="E41" s="658">
        <v>508</v>
      </c>
      <c r="F41" s="177"/>
      <c r="G41" s="160"/>
      <c r="H41" s="160"/>
      <c r="I41" s="160"/>
      <c r="J41" s="178"/>
    </row>
    <row r="42" spans="1:12" ht="17.25" customHeight="1">
      <c r="A42" s="173" t="s">
        <v>486</v>
      </c>
      <c r="B42" s="655">
        <v>416</v>
      </c>
      <c r="C42" s="657">
        <v>1329</v>
      </c>
      <c r="D42" s="657">
        <v>649</v>
      </c>
      <c r="E42" s="658">
        <v>680</v>
      </c>
      <c r="F42" s="177" t="s">
        <v>489</v>
      </c>
      <c r="G42" s="160">
        <f>SUM(G43:G44)</f>
        <v>869</v>
      </c>
      <c r="H42" s="160">
        <f>SUM(H43:H44)</f>
        <v>1756</v>
      </c>
      <c r="I42" s="160">
        <f>SUM(I43:I44)</f>
        <v>847</v>
      </c>
      <c r="J42" s="178">
        <f>SUM(J43:J44)</f>
        <v>909</v>
      </c>
    </row>
    <row r="43" spans="1:12" ht="17.25" customHeight="1">
      <c r="A43" s="152"/>
      <c r="B43" s="160"/>
      <c r="C43" s="160"/>
      <c r="D43" s="160"/>
      <c r="E43" s="160"/>
      <c r="F43" s="162" t="s">
        <v>464</v>
      </c>
      <c r="G43" s="655">
        <v>420</v>
      </c>
      <c r="H43" s="657">
        <v>804</v>
      </c>
      <c r="I43" s="657">
        <v>381</v>
      </c>
      <c r="J43" s="654">
        <v>423</v>
      </c>
    </row>
    <row r="44" spans="1:12" ht="17.25" customHeight="1">
      <c r="A44" s="152" t="s">
        <v>19</v>
      </c>
      <c r="B44" s="160">
        <f>SUM(B45:B45,G6:G12)</f>
        <v>903</v>
      </c>
      <c r="C44" s="160">
        <f>SUM(C45:C45,H6:H12)</f>
        <v>2110</v>
      </c>
      <c r="D44" s="160">
        <f>SUM(D45:D45,I6:I12)</f>
        <v>1042</v>
      </c>
      <c r="E44" s="160">
        <f>SUM(E45:E45,J6:J12)</f>
        <v>1068</v>
      </c>
      <c r="F44" s="162" t="s">
        <v>423</v>
      </c>
      <c r="G44" s="655">
        <v>449</v>
      </c>
      <c r="H44" s="657">
        <v>952</v>
      </c>
      <c r="I44" s="657">
        <v>466</v>
      </c>
      <c r="J44" s="654">
        <v>486</v>
      </c>
    </row>
    <row r="45" spans="1:12" s="65" customFormat="1" ht="5.25" customHeight="1">
      <c r="A45" s="107"/>
      <c r="B45" s="181"/>
      <c r="C45" s="181"/>
      <c r="D45" s="181"/>
      <c r="E45" s="181"/>
      <c r="F45" s="182"/>
      <c r="G45" s="106"/>
      <c r="H45" s="106"/>
      <c r="I45" s="106"/>
      <c r="J45" s="106"/>
    </row>
    <row r="46" spans="1:12" s="65" customFormat="1" ht="18.75" customHeight="1">
      <c r="A46" s="720"/>
      <c r="B46" s="720"/>
      <c r="C46" s="720"/>
      <c r="D46" s="720"/>
      <c r="E46" s="720"/>
      <c r="G46" s="698" t="s">
        <v>265</v>
      </c>
      <c r="H46" s="698"/>
      <c r="I46" s="698"/>
      <c r="J46" s="698"/>
    </row>
    <row r="47" spans="1:12" ht="17.25" customHeight="1"/>
  </sheetData>
  <mergeCells count="8">
    <mergeCell ref="A46:E46"/>
    <mergeCell ref="G46:J46"/>
    <mergeCell ref="A2:A3"/>
    <mergeCell ref="B2:B3"/>
    <mergeCell ref="C2:E2"/>
    <mergeCell ref="F2:F3"/>
    <mergeCell ref="G2:G3"/>
    <mergeCell ref="H2:J2"/>
  </mergeCells>
  <phoneticPr fontId="68"/>
  <pageMargins left="0.78700000000000003" right="0.33" top="0.98399999999999999" bottom="0.73" header="0.53" footer="0.51200000000000001"/>
  <pageSetup paperSize="9" firstPageNumber="0" orientation="portrait" r:id="rId1"/>
  <headerFooter alignWithMargins="0">
    <oddFooter>&amp;C&amp;"ＭＳ Ｐ明朝,標準"&amp;10
- 15 -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30</vt:i4>
      </vt:variant>
      <vt:variant>
        <vt:lpstr>名前付き一覧</vt:lpstr>
      </vt:variant>
      <vt:variant>
        <vt:i4>17</vt:i4>
      </vt:variant>
    </vt:vector>
  </HeadingPairs>
  <TitlesOfParts>
    <vt:vector size="47" baseType="lpstr">
      <vt:lpstr>P7グラフ</vt:lpstr>
      <vt:lpstr>P8グラフ</vt:lpstr>
      <vt:lpstr>P9グラフ</vt:lpstr>
      <vt:lpstr>P10</vt:lpstr>
      <vt:lpstr>P11</vt:lpstr>
      <vt:lpstr>P12</vt:lpstr>
      <vt:lpstr>P13</vt:lpstr>
      <vt:lpstr>P14</vt:lpstr>
      <vt:lpstr>P15</vt:lpstr>
      <vt:lpstr>P16</vt:lpstr>
      <vt:lpstr>P17</vt:lpstr>
      <vt:lpstr>P18</vt:lpstr>
      <vt:lpstr>P19</vt:lpstr>
      <vt:lpstr>P20</vt:lpstr>
      <vt:lpstr>P21</vt:lpstr>
      <vt:lpstr>P22</vt:lpstr>
      <vt:lpstr>P23</vt:lpstr>
      <vt:lpstr>P24</vt:lpstr>
      <vt:lpstr>P25</vt:lpstr>
      <vt:lpstr>P26</vt:lpstr>
      <vt:lpstr>P27</vt:lpstr>
      <vt:lpstr>P28</vt:lpstr>
      <vt:lpstr>P29</vt:lpstr>
      <vt:lpstr>P30</vt:lpstr>
      <vt:lpstr>P31</vt:lpstr>
      <vt:lpstr>P32</vt:lpstr>
      <vt:lpstr>P33</vt:lpstr>
      <vt:lpstr>P34</vt:lpstr>
      <vt:lpstr>P35</vt:lpstr>
      <vt:lpstr>P36白紙</vt:lpstr>
      <vt:lpstr>Hyousoku</vt:lpstr>
      <vt:lpstr>HyousokuArea</vt:lpstr>
      <vt:lpstr>'P21'!Hyoutou</vt:lpstr>
      <vt:lpstr>Hyoutou</vt:lpstr>
      <vt:lpstr>'P20'!Print_Area</vt:lpstr>
      <vt:lpstr>'P21'!Print_Area</vt:lpstr>
      <vt:lpstr>'P22'!Print_Area</vt:lpstr>
      <vt:lpstr>'P24'!Print_Area</vt:lpstr>
      <vt:lpstr>'P28'!Print_Area</vt:lpstr>
      <vt:lpstr>'P33'!Print_Area</vt:lpstr>
      <vt:lpstr>'P34'!Print_Area</vt:lpstr>
      <vt:lpstr>'P35'!Print_Area</vt:lpstr>
      <vt:lpstr>P7グラフ!Print_Area</vt:lpstr>
      <vt:lpstr>P8グラフ!Print_Area</vt:lpstr>
      <vt:lpstr>P9グラフ!Print_Area</vt:lpstr>
      <vt:lpstr>'P21'!Title</vt:lpstr>
      <vt:lpstr>Title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HC27005</dc:creator>
  <cp:lastModifiedBy>HC29003</cp:lastModifiedBy>
  <cp:lastPrinted>2020-03-24T09:40:05Z</cp:lastPrinted>
  <dcterms:created xsi:type="dcterms:W3CDTF">1997-01-08T22:48:59Z</dcterms:created>
  <dcterms:modified xsi:type="dcterms:W3CDTF">2020-03-28T06:47:59Z</dcterms:modified>
</cp:coreProperties>
</file>