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2年版統計はんのう\ホームページ掲載用データ\●エクセル・ワードデータ\"/>
    </mc:Choice>
  </mc:AlternateContent>
  <xr:revisionPtr revIDLastSave="0" documentId="8_{7DDEC220-DD52-4C56-8C86-EE9E2C11C7AB}" xr6:coauthVersionLast="43" xr6:coauthVersionMax="43" xr10:uidLastSave="{00000000-0000-0000-0000-000000000000}"/>
  <bookViews>
    <workbookView xWindow="-120" yWindow="-120" windowWidth="20730" windowHeight="11160" activeTab="9"/>
  </bookViews>
  <sheets>
    <sheet name="P123グラフ" sheetId="13" r:id="rId1"/>
    <sheet name="P124" sheetId="3" r:id="rId2"/>
    <sheet name="P125" sheetId="4" r:id="rId3"/>
    <sheet name="P126" sheetId="15" r:id="rId4"/>
    <sheet name="P127" sheetId="5" r:id="rId5"/>
    <sheet name="P128" sheetId="6" r:id="rId6"/>
    <sheet name="P129" sheetId="7" r:id="rId7"/>
    <sheet name="P130" sheetId="14" r:id="rId8"/>
    <sheet name="P131" sheetId="9" r:id="rId9"/>
    <sheet name="P132" sheetId="12" r:id="rId10"/>
    <sheet name="P133" sheetId="10" r:id="rId11"/>
    <sheet name="Ｐ134（白紙）" sheetId="16" r:id="rId12"/>
  </sheets>
  <definedNames>
    <definedName name="_xlnm.Print_Area" localSheetId="0">P123グラフ!$H$1:$Q$55</definedName>
    <definedName name="_xlnm.Print_Area" localSheetId="2">'P125'!$A$1:$M$37</definedName>
    <definedName name="_xlnm.Print_Area" localSheetId="3">'P126'!$A$1:$W$46</definedName>
    <definedName name="_xlnm.Print_Area" localSheetId="5">'P128'!$A$1:$N$46</definedName>
    <definedName name="_xlnm.Print_Area" localSheetId="8">'P131'!$A$1:$K$33</definedName>
    <definedName name="_xlnm.Print_Area" localSheetId="9">'P132'!$A$1:$M$55</definedName>
    <definedName name="_xlnm.Print_Area" localSheetId="10">'P133'!$A$1:$L$48</definedName>
    <definedName name="_xlnm.Print_Area" localSheetId="11">'Ｐ134（白紙）'!$A$1:$I$59</definedName>
  </definedNames>
  <calcPr calcId="181029"/>
  <fileRecoveryPr autoRecover="0"/>
</workbook>
</file>

<file path=xl/calcChain.xml><?xml version="1.0" encoding="utf-8"?>
<calcChain xmlns="http://schemas.openxmlformats.org/spreadsheetml/2006/main">
  <c r="U36" i="15" l="1"/>
  <c r="U37" i="15"/>
  <c r="U38" i="15"/>
  <c r="U39" i="15"/>
  <c r="U40" i="15"/>
  <c r="U41" i="15"/>
  <c r="U42" i="15"/>
  <c r="U43" i="15"/>
  <c r="U44" i="15"/>
  <c r="D36" i="15"/>
  <c r="D37" i="15"/>
  <c r="D38" i="15"/>
  <c r="D39" i="15"/>
  <c r="D40" i="15"/>
  <c r="D41" i="15"/>
  <c r="D42" i="15"/>
  <c r="D43" i="15"/>
  <c r="D44" i="15"/>
  <c r="O29" i="10"/>
  <c r="O28" i="10"/>
  <c r="C27" i="10"/>
  <c r="B27" i="10"/>
  <c r="C25" i="10"/>
  <c r="B25" i="10"/>
  <c r="C26" i="12"/>
  <c r="C25" i="12"/>
  <c r="C24" i="12"/>
  <c r="C23" i="12"/>
  <c r="J11" i="12"/>
  <c r="E15" i="9"/>
  <c r="D15" i="9"/>
  <c r="C15" i="9"/>
  <c r="E14" i="9"/>
  <c r="D14" i="9"/>
  <c r="C14" i="9"/>
  <c r="E13" i="9"/>
  <c r="D13" i="9"/>
  <c r="C13" i="9"/>
  <c r="E12" i="9"/>
  <c r="D12" i="9"/>
  <c r="C12" i="9"/>
  <c r="E11" i="9"/>
  <c r="D11" i="9"/>
  <c r="C11" i="9"/>
  <c r="E10" i="9"/>
  <c r="D10" i="9"/>
  <c r="C10" i="9"/>
  <c r="E9" i="9"/>
  <c r="D9" i="9"/>
  <c r="C9" i="9"/>
  <c r="E8" i="9"/>
  <c r="D8" i="9"/>
  <c r="C8" i="9"/>
  <c r="E7" i="9"/>
  <c r="D7" i="9"/>
  <c r="C7" i="9"/>
  <c r="E6" i="9"/>
  <c r="D6" i="9"/>
  <c r="C6" i="9"/>
  <c r="K39" i="7"/>
  <c r="K26" i="7"/>
  <c r="J39" i="7"/>
  <c r="J26" i="7"/>
  <c r="C15" i="6"/>
  <c r="C14" i="6"/>
  <c r="C11" i="6"/>
  <c r="C9" i="6"/>
  <c r="C8" i="6"/>
  <c r="C7" i="6"/>
  <c r="C42" i="5"/>
  <c r="C41" i="5"/>
  <c r="C40" i="5"/>
  <c r="C39" i="5"/>
  <c r="F27" i="5"/>
  <c r="C27" i="5"/>
  <c r="F26" i="5"/>
  <c r="C26" i="5"/>
  <c r="F25" i="5"/>
  <c r="C25" i="5"/>
  <c r="F24" i="5"/>
  <c r="C24" i="5"/>
  <c r="F23" i="5"/>
  <c r="C23" i="5"/>
  <c r="F11" i="5"/>
  <c r="C11" i="5"/>
  <c r="F10" i="5"/>
  <c r="C10" i="5"/>
  <c r="F9" i="5"/>
  <c r="C9" i="5"/>
  <c r="F8" i="5"/>
  <c r="C8" i="5"/>
  <c r="F7" i="5"/>
  <c r="C7" i="5"/>
  <c r="W49" i="15"/>
  <c r="V49" i="15"/>
  <c r="T49" i="15"/>
  <c r="U47" i="15"/>
  <c r="U49" i="15"/>
  <c r="U35" i="15"/>
  <c r="D35" i="15"/>
  <c r="U34" i="15"/>
  <c r="D34" i="15"/>
  <c r="W22" i="15"/>
  <c r="V22" i="15"/>
  <c r="T22" i="15"/>
  <c r="U20" i="15"/>
  <c r="U22" i="15"/>
  <c r="R16" i="15"/>
  <c r="D16" i="15"/>
  <c r="R15" i="15"/>
  <c r="D15" i="15"/>
  <c r="R14" i="15"/>
  <c r="D14" i="15"/>
  <c r="R13" i="15"/>
  <c r="D13" i="15"/>
  <c r="R12" i="15"/>
  <c r="D12" i="15"/>
  <c r="R11" i="15"/>
  <c r="D11" i="15"/>
  <c r="R10" i="15"/>
  <c r="D10" i="15"/>
  <c r="V9" i="15"/>
  <c r="R9" i="15"/>
  <c r="P9" i="15"/>
  <c r="N9" i="15"/>
  <c r="L9" i="15"/>
  <c r="J9" i="15"/>
  <c r="F9" i="15"/>
  <c r="D9" i="15"/>
  <c r="R8" i="15"/>
  <c r="D8" i="15"/>
  <c r="D15" i="4"/>
  <c r="D14" i="4"/>
  <c r="D13" i="4"/>
  <c r="D12" i="4"/>
  <c r="D11" i="4"/>
  <c r="D10" i="4"/>
  <c r="D9" i="4"/>
  <c r="D8" i="4"/>
  <c r="M7" i="4"/>
  <c r="L7" i="4"/>
  <c r="K7" i="4"/>
  <c r="I7" i="4"/>
  <c r="G7" i="4"/>
  <c r="E7" i="4"/>
  <c r="D7" i="4"/>
  <c r="D37" i="3"/>
  <c r="D36" i="3"/>
  <c r="D35" i="3"/>
  <c r="D34" i="3"/>
  <c r="D33" i="3"/>
  <c r="D32" i="3"/>
  <c r="D31" i="3"/>
  <c r="D30" i="3"/>
  <c r="D29" i="3"/>
  <c r="D28" i="3"/>
  <c r="D27" i="3"/>
  <c r="D26" i="3"/>
  <c r="R25" i="3"/>
  <c r="O25" i="3"/>
  <c r="L25" i="3"/>
  <c r="K25" i="3"/>
  <c r="J25" i="3"/>
  <c r="I25" i="3"/>
  <c r="H25" i="3"/>
  <c r="G25" i="3"/>
  <c r="F25" i="3"/>
  <c r="D25" i="3"/>
  <c r="D15" i="3"/>
  <c r="D14" i="3"/>
  <c r="D13" i="3"/>
  <c r="D12" i="3"/>
  <c r="D11" i="3"/>
  <c r="D10" i="3"/>
  <c r="D9" i="3"/>
  <c r="D8" i="3"/>
  <c r="D7" i="3"/>
  <c r="D6" i="3"/>
  <c r="D7" i="13"/>
  <c r="C7" i="13"/>
  <c r="B7" i="13"/>
  <c r="E34" i="13"/>
  <c r="E35" i="13"/>
  <c r="E49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F40" i="13"/>
  <c r="F47" i="13"/>
  <c r="F43" i="13"/>
  <c r="F48" i="13"/>
  <c r="F44" i="13"/>
  <c r="F45" i="13"/>
  <c r="F36" i="13"/>
  <c r="F34" i="13"/>
  <c r="F37" i="13"/>
  <c r="F42" i="13"/>
  <c r="F46" i="13"/>
  <c r="F41" i="13"/>
  <c r="F38" i="13"/>
  <c r="F39" i="13"/>
  <c r="F35" i="13"/>
</calcChain>
</file>

<file path=xl/sharedStrings.xml><?xml version="1.0" encoding="utf-8"?>
<sst xmlns="http://schemas.openxmlformats.org/spreadsheetml/2006/main" count="692" uniqueCount="295">
  <si>
    <t>２年</t>
    <rPh sb="1" eb="2">
      <t>ネン</t>
    </rPh>
    <phoneticPr fontId="33"/>
  </si>
  <si>
    <t>年</t>
    <rPh sb="0" eb="1">
      <t>ネン</t>
    </rPh>
    <phoneticPr fontId="33"/>
  </si>
  <si>
    <t>自然科学</t>
    <rPh sb="0" eb="2">
      <t>シゼン</t>
    </rPh>
    <rPh sb="2" eb="4">
      <t>カガク</t>
    </rPh>
    <phoneticPr fontId="33"/>
  </si>
  <si>
    <t>※公立・私立の合計数値である。</t>
    <rPh sb="1" eb="3">
      <t>コウリツ</t>
    </rPh>
    <rPh sb="4" eb="6">
      <t>シリツ</t>
    </rPh>
    <rPh sb="7" eb="9">
      <t>ゴウケイ</t>
    </rPh>
    <rPh sb="9" eb="11">
      <t>スウチ</t>
    </rPh>
    <phoneticPr fontId="33"/>
  </si>
  <si>
    <t>児　　　童　　　数</t>
    <rPh sb="0" eb="1">
      <t>ジ</t>
    </rPh>
    <rPh sb="4" eb="5">
      <t>ワラベ</t>
    </rPh>
    <rPh sb="8" eb="9">
      <t>スウ</t>
    </rPh>
    <phoneticPr fontId="33"/>
  </si>
  <si>
    <t>小学校児童数</t>
    <rPh sb="0" eb="3">
      <t>ショウガッコウ</t>
    </rPh>
    <rPh sb="3" eb="5">
      <t>ジドウ</t>
    </rPh>
    <rPh sb="5" eb="6">
      <t>スウ</t>
    </rPh>
    <phoneticPr fontId="33"/>
  </si>
  <si>
    <t>飯能第二小学校</t>
    <rPh sb="0" eb="2">
      <t>ハンノウ</t>
    </rPh>
    <rPh sb="2" eb="4">
      <t>ダイ2</t>
    </rPh>
    <rPh sb="4" eb="7">
      <t>ショウガッコウ</t>
    </rPh>
    <phoneticPr fontId="33"/>
  </si>
  <si>
    <t>郷土資料</t>
    <rPh sb="0" eb="2">
      <t>キョウド</t>
    </rPh>
    <rPh sb="2" eb="4">
      <t>シリョウ</t>
    </rPh>
    <phoneticPr fontId="33"/>
  </si>
  <si>
    <t>全日制</t>
    <rPh sb="0" eb="3">
      <t>ゼンニチセイ</t>
    </rPh>
    <phoneticPr fontId="33"/>
  </si>
  <si>
    <t>中学校生徒数</t>
    <rPh sb="0" eb="3">
      <t>チュウガッコウ</t>
    </rPh>
    <rPh sb="3" eb="6">
      <t>セイトスウ</t>
    </rPh>
    <phoneticPr fontId="33"/>
  </si>
  <si>
    <t>１６　教育・文化</t>
    <rPh sb="3" eb="5">
      <t>キョウイク</t>
    </rPh>
    <rPh sb="6" eb="8">
      <t>ブンカ</t>
    </rPh>
    <phoneticPr fontId="33"/>
  </si>
  <si>
    <t>卒業者数</t>
    <rPh sb="0" eb="1">
      <t>ソツ</t>
    </rPh>
    <rPh sb="1" eb="4">
      <t>ギョウシャスウ</t>
    </rPh>
    <phoneticPr fontId="33"/>
  </si>
  <si>
    <t>高等学校生徒数</t>
    <rPh sb="0" eb="2">
      <t>コウトウ</t>
    </rPh>
    <rPh sb="2" eb="4">
      <t>ガッコウ</t>
    </rPh>
    <rPh sb="4" eb="7">
      <t>セイトスウ</t>
    </rPh>
    <phoneticPr fontId="33"/>
  </si>
  <si>
    <t>飯能第一小学校</t>
    <rPh sb="0" eb="2">
      <t>ハンノウ</t>
    </rPh>
    <rPh sb="2" eb="4">
      <t>ダイイチ</t>
    </rPh>
    <rPh sb="4" eb="7">
      <t>ショウガッコウ</t>
    </rPh>
    <phoneticPr fontId="33"/>
  </si>
  <si>
    <t>回　数</t>
    <rPh sb="0" eb="1">
      <t>カイ</t>
    </rPh>
    <rPh sb="2" eb="3">
      <t>カズ</t>
    </rPh>
    <phoneticPr fontId="33"/>
  </si>
  <si>
    <t>学級数</t>
    <rPh sb="0" eb="2">
      <t>ガッキュウ</t>
    </rPh>
    <rPh sb="2" eb="3">
      <t>スウ</t>
    </rPh>
    <phoneticPr fontId="33"/>
  </si>
  <si>
    <t>文　学</t>
    <rPh sb="0" eb="1">
      <t>ブン</t>
    </rPh>
    <rPh sb="2" eb="3">
      <t>ガク</t>
    </rPh>
    <phoneticPr fontId="33"/>
  </si>
  <si>
    <t>小学校</t>
    <rPh sb="0" eb="3">
      <t>ショウガッコウ</t>
    </rPh>
    <phoneticPr fontId="33"/>
  </si>
  <si>
    <t>ソフトボール場</t>
    <rPh sb="6" eb="7">
      <t>ジョウ</t>
    </rPh>
    <phoneticPr fontId="33"/>
  </si>
  <si>
    <t>専修学校</t>
    <rPh sb="0" eb="4">
      <t>センシュウガッコウ</t>
    </rPh>
    <phoneticPr fontId="33"/>
  </si>
  <si>
    <t>総　　記</t>
    <rPh sb="0" eb="1">
      <t>フサ</t>
    </rPh>
    <rPh sb="3" eb="4">
      <t>キ</t>
    </rPh>
    <phoneticPr fontId="33"/>
  </si>
  <si>
    <t>-</t>
    <phoneticPr fontId="33"/>
  </si>
  <si>
    <t>年　　次</t>
    <rPh sb="0" eb="1">
      <t>トシ</t>
    </rPh>
    <rPh sb="3" eb="4">
      <t>ツギ</t>
    </rPh>
    <phoneticPr fontId="33"/>
  </si>
  <si>
    <t>哲　　学</t>
    <rPh sb="0" eb="1">
      <t>テツ</t>
    </rPh>
    <rPh sb="3" eb="4">
      <t>ガク</t>
    </rPh>
    <phoneticPr fontId="33"/>
  </si>
  <si>
    <t>歴　　史</t>
    <rPh sb="0" eb="1">
      <t>レキ</t>
    </rPh>
    <rPh sb="3" eb="4">
      <t>シ</t>
    </rPh>
    <phoneticPr fontId="33"/>
  </si>
  <si>
    <t>社会科学</t>
    <rPh sb="0" eb="2">
      <t>シャカイ</t>
    </rPh>
    <rPh sb="2" eb="4">
      <t>カガク</t>
    </rPh>
    <phoneticPr fontId="33"/>
  </si>
  <si>
    <t>技　術</t>
    <rPh sb="0" eb="1">
      <t>ワザ</t>
    </rPh>
    <rPh sb="2" eb="3">
      <t>ジュツ</t>
    </rPh>
    <phoneticPr fontId="33"/>
  </si>
  <si>
    <t>ＣＤ</t>
    <phoneticPr fontId="33"/>
  </si>
  <si>
    <t>小　学　校</t>
    <rPh sb="0" eb="1">
      <t>ショウ</t>
    </rPh>
    <rPh sb="2" eb="3">
      <t>ガク</t>
    </rPh>
    <rPh sb="4" eb="5">
      <t>コウ</t>
    </rPh>
    <phoneticPr fontId="33"/>
  </si>
  <si>
    <t>産　業</t>
    <rPh sb="0" eb="1">
      <t>サン</t>
    </rPh>
    <rPh sb="2" eb="3">
      <t>ギョウ</t>
    </rPh>
    <phoneticPr fontId="33"/>
  </si>
  <si>
    <t>芸　術</t>
    <rPh sb="0" eb="1">
      <t>ゲイ</t>
    </rPh>
    <rPh sb="2" eb="3">
      <t>ジュツ</t>
    </rPh>
    <phoneticPr fontId="33"/>
  </si>
  <si>
    <t>園</t>
    <rPh sb="0" eb="1">
      <t>エン</t>
    </rPh>
    <phoneticPr fontId="33"/>
  </si>
  <si>
    <t>言　語</t>
    <rPh sb="0" eb="1">
      <t>ゲン</t>
    </rPh>
    <rPh sb="2" eb="3">
      <t>ゴ</t>
    </rPh>
    <phoneticPr fontId="33"/>
  </si>
  <si>
    <t>洋書</t>
    <rPh sb="0" eb="2">
      <t>ヨウショ</t>
    </rPh>
    <phoneticPr fontId="33"/>
  </si>
  <si>
    <t>人</t>
    <rPh sb="0" eb="1">
      <t>ニン</t>
    </rPh>
    <phoneticPr fontId="33"/>
  </si>
  <si>
    <t>児童図書</t>
    <rPh sb="0" eb="2">
      <t>ジドウ</t>
    </rPh>
    <rPh sb="2" eb="4">
      <t>トショ</t>
    </rPh>
    <phoneticPr fontId="33"/>
  </si>
  <si>
    <t>展示室</t>
    <rPh sb="0" eb="3">
      <t>テンジシツ</t>
    </rPh>
    <phoneticPr fontId="33"/>
  </si>
  <si>
    <t>各種学校</t>
    <rPh sb="0" eb="4">
      <t>カクシュガッコウ</t>
    </rPh>
    <phoneticPr fontId="33"/>
  </si>
  <si>
    <t>ＤＶＤ</t>
    <phoneticPr fontId="33"/>
  </si>
  <si>
    <t>計</t>
    <rPh sb="0" eb="1">
      <t>ケイ</t>
    </rPh>
    <phoneticPr fontId="33"/>
  </si>
  <si>
    <t>教員数</t>
    <rPh sb="0" eb="2">
      <t>キョウイン</t>
    </rPh>
    <rPh sb="2" eb="3">
      <t>スウ</t>
    </rPh>
    <phoneticPr fontId="33"/>
  </si>
  <si>
    <t>総　　数</t>
    <rPh sb="0" eb="1">
      <t>フサ</t>
    </rPh>
    <rPh sb="3" eb="4">
      <t>カズ</t>
    </rPh>
    <phoneticPr fontId="33"/>
  </si>
  <si>
    <t>年間総数</t>
    <rPh sb="0" eb="2">
      <t>ネンカン</t>
    </rPh>
    <rPh sb="2" eb="4">
      <t>ソウスウ</t>
    </rPh>
    <phoneticPr fontId="33"/>
  </si>
  <si>
    <t>１４ 歳</t>
    <rPh sb="3" eb="4">
      <t>サイ</t>
    </rPh>
    <phoneticPr fontId="33"/>
  </si>
  <si>
    <t>各年５月１日現在</t>
    <rPh sb="0" eb="2">
      <t>カクネン</t>
    </rPh>
    <rPh sb="3" eb="4">
      <t>ガツ</t>
    </rPh>
    <rPh sb="5" eb="6">
      <t>ニチ</t>
    </rPh>
    <rPh sb="6" eb="8">
      <t>ゲンザイ</t>
    </rPh>
    <phoneticPr fontId="33"/>
  </si>
  <si>
    <t>学　　校　　名</t>
    <rPh sb="0" eb="1">
      <t>ガク</t>
    </rPh>
    <rPh sb="3" eb="4">
      <t>コウ</t>
    </rPh>
    <rPh sb="6" eb="7">
      <t>メイ</t>
    </rPh>
    <phoneticPr fontId="33"/>
  </si>
  <si>
    <t>中学校</t>
    <rPh sb="0" eb="3">
      <t>チュウガッコウ</t>
    </rPh>
    <phoneticPr fontId="33"/>
  </si>
  <si>
    <t>４年</t>
    <rPh sb="1" eb="2">
      <t>ネン</t>
    </rPh>
    <phoneticPr fontId="33"/>
  </si>
  <si>
    <t>高等学校</t>
    <rPh sb="0" eb="2">
      <t>コウトウ</t>
    </rPh>
    <rPh sb="2" eb="4">
      <t>ガッコウ</t>
    </rPh>
    <phoneticPr fontId="33"/>
  </si>
  <si>
    <t>名栗</t>
    <rPh sb="0" eb="2">
      <t>ナグリ</t>
    </rPh>
    <phoneticPr fontId="33"/>
  </si>
  <si>
    <t>幼稚園</t>
    <rPh sb="0" eb="3">
      <t>ヨウチエン</t>
    </rPh>
    <phoneticPr fontId="33"/>
  </si>
  <si>
    <t>校</t>
    <rPh sb="0" eb="1">
      <t>コウ</t>
    </rPh>
    <phoneticPr fontId="33"/>
  </si>
  <si>
    <t>資料：学校基本調査・学校教育課</t>
    <rPh sb="0" eb="2">
      <t>シリョウ</t>
    </rPh>
    <rPh sb="3" eb="5">
      <t>ガッコウ</t>
    </rPh>
    <rPh sb="5" eb="7">
      <t>キホン</t>
    </rPh>
    <rPh sb="7" eb="9">
      <t>チョウサ</t>
    </rPh>
    <rPh sb="10" eb="12">
      <t>ガッコウ</t>
    </rPh>
    <rPh sb="12" eb="14">
      <t>キョウイク</t>
    </rPh>
    <rPh sb="14" eb="15">
      <t>カ</t>
    </rPh>
    <phoneticPr fontId="33"/>
  </si>
  <si>
    <t>特別支援学級</t>
    <rPh sb="0" eb="2">
      <t>トクベツ</t>
    </rPh>
    <rPh sb="2" eb="4">
      <t>シエン</t>
    </rPh>
    <rPh sb="4" eb="6">
      <t>ガッキュウ</t>
    </rPh>
    <phoneticPr fontId="33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</si>
  <si>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33"/>
  </si>
  <si>
    <t>南高麗中学校</t>
    <rPh sb="0" eb="3">
      <t>ミナミコウライ</t>
    </rPh>
    <rPh sb="3" eb="6">
      <t>チュウガッコウ</t>
    </rPh>
    <phoneticPr fontId="33"/>
  </si>
  <si>
    <t>加治小学校</t>
    <rPh sb="0" eb="2">
      <t>カジ</t>
    </rPh>
    <rPh sb="2" eb="5">
      <t>ショウガッコウ</t>
    </rPh>
    <phoneticPr fontId="33"/>
  </si>
  <si>
    <t>１年</t>
    <rPh sb="1" eb="2">
      <t>ネン</t>
    </rPh>
    <phoneticPr fontId="33"/>
  </si>
  <si>
    <t>３年</t>
    <rPh sb="1" eb="2">
      <t>ネン</t>
    </rPh>
    <phoneticPr fontId="33"/>
  </si>
  <si>
    <t>※その他には、リハーサル室の利用件数を含む。</t>
    <phoneticPr fontId="33"/>
  </si>
  <si>
    <t>貸出
利用者数</t>
    <rPh sb="0" eb="2">
      <t>カシダシ</t>
    </rPh>
    <rPh sb="3" eb="5">
      <t>リヨウ</t>
    </rPh>
    <rPh sb="5" eb="6">
      <t>シャ</t>
    </rPh>
    <rPh sb="6" eb="7">
      <t>スウ</t>
    </rPh>
    <phoneticPr fontId="33"/>
  </si>
  <si>
    <t>５年</t>
    <rPh sb="1" eb="2">
      <t>ネン</t>
    </rPh>
    <phoneticPr fontId="33"/>
  </si>
  <si>
    <t>６年</t>
    <rPh sb="1" eb="2">
      <t>ネン</t>
    </rPh>
    <phoneticPr fontId="33"/>
  </si>
  <si>
    <t>総　　　数</t>
    <rPh sb="0" eb="1">
      <t>フサ</t>
    </rPh>
    <rPh sb="4" eb="5">
      <t>カズ</t>
    </rPh>
    <phoneticPr fontId="33"/>
  </si>
  <si>
    <t>学級</t>
    <rPh sb="0" eb="2">
      <t>ガッキュウ</t>
    </rPh>
    <phoneticPr fontId="33"/>
  </si>
  <si>
    <t>南高麗小学校</t>
    <rPh sb="0" eb="1">
      <t>ミナミ</t>
    </rPh>
    <rPh sb="1" eb="3">
      <t>コウライ</t>
    </rPh>
    <rPh sb="3" eb="6">
      <t>ショウガッコウ</t>
    </rPh>
    <phoneticPr fontId="33"/>
  </si>
  <si>
    <t>精明小学校</t>
    <rPh sb="0" eb="1">
      <t>セイ</t>
    </rPh>
    <rPh sb="1" eb="2">
      <t>メイ</t>
    </rPh>
    <rPh sb="2" eb="5">
      <t>ショウガッコウ</t>
    </rPh>
    <phoneticPr fontId="33"/>
  </si>
  <si>
    <t>原市場小学校</t>
    <rPh sb="0" eb="3">
      <t>ハライチバ</t>
    </rPh>
    <rPh sb="3" eb="6">
      <t>ショウガッコウ</t>
    </rPh>
    <phoneticPr fontId="33"/>
  </si>
  <si>
    <t>富士見小学校</t>
    <rPh sb="0" eb="3">
      <t>フジミ</t>
    </rPh>
    <rPh sb="3" eb="6">
      <t>ショウガッコウ</t>
    </rPh>
    <phoneticPr fontId="33"/>
  </si>
  <si>
    <t>加治東小学校</t>
    <rPh sb="0" eb="2">
      <t>カジ</t>
    </rPh>
    <rPh sb="2" eb="3">
      <t>ヒガシ</t>
    </rPh>
    <rPh sb="3" eb="6">
      <t>ショウガッコウ</t>
    </rPh>
    <phoneticPr fontId="33"/>
  </si>
  <si>
    <t>双柳小学校</t>
    <rPh sb="0" eb="2">
      <t>ナミヤナギ</t>
    </rPh>
    <rPh sb="2" eb="5">
      <t>ショウガッコウ</t>
    </rPh>
    <phoneticPr fontId="33"/>
  </si>
  <si>
    <t>美杉台小学校</t>
    <rPh sb="0" eb="2">
      <t>ミスギ</t>
    </rPh>
    <rPh sb="2" eb="3">
      <t>ダイ</t>
    </rPh>
    <rPh sb="3" eb="6">
      <t>ショウガッコウ</t>
    </rPh>
    <phoneticPr fontId="33"/>
  </si>
  <si>
    <t>特別支援学校</t>
    <rPh sb="0" eb="2">
      <t>トクベツ</t>
    </rPh>
    <rPh sb="2" eb="4">
      <t>シエン</t>
    </rPh>
    <rPh sb="4" eb="6">
      <t>ガッコウ</t>
    </rPh>
    <phoneticPr fontId="33"/>
  </si>
  <si>
    <t>名　栗　小　学　校</t>
    <rPh sb="0" eb="1">
      <t>メイ</t>
    </rPh>
    <rPh sb="2" eb="3">
      <t>クリ</t>
    </rPh>
    <rPh sb="4" eb="5">
      <t>ショウ</t>
    </rPh>
    <rPh sb="6" eb="7">
      <t>ガク</t>
    </rPh>
    <rPh sb="8" eb="9">
      <t>コウ</t>
    </rPh>
    <phoneticPr fontId="33"/>
  </si>
  <si>
    <t>学　校　名</t>
    <rPh sb="0" eb="1">
      <t>ガク</t>
    </rPh>
    <rPh sb="2" eb="3">
      <t>コウ</t>
    </rPh>
    <rPh sb="4" eb="5">
      <t>メイ</t>
    </rPh>
    <phoneticPr fontId="33"/>
  </si>
  <si>
    <t>総　数</t>
    <rPh sb="0" eb="1">
      <t>フサ</t>
    </rPh>
    <rPh sb="2" eb="3">
      <t>カズ</t>
    </rPh>
    <phoneticPr fontId="33"/>
  </si>
  <si>
    <t>生　　　徒　　　数</t>
    <rPh sb="0" eb="1">
      <t>ショウ</t>
    </rPh>
    <rPh sb="4" eb="5">
      <t>タダ</t>
    </rPh>
    <rPh sb="8" eb="9">
      <t>カズ</t>
    </rPh>
    <phoneticPr fontId="33"/>
  </si>
  <si>
    <t>１　年</t>
    <rPh sb="2" eb="3">
      <t>ネン</t>
    </rPh>
    <phoneticPr fontId="33"/>
  </si>
  <si>
    <t>２　年</t>
    <rPh sb="2" eb="3">
      <t>ネン</t>
    </rPh>
    <phoneticPr fontId="33"/>
  </si>
  <si>
    <t>３　年</t>
    <rPh sb="2" eb="3">
      <t>ネン</t>
    </rPh>
    <phoneticPr fontId="33"/>
  </si>
  <si>
    <t>飯能第一中学校</t>
    <rPh sb="0" eb="2">
      <t>ハンノウ</t>
    </rPh>
    <rPh sb="2" eb="4">
      <t>ダイイチ</t>
    </rPh>
    <rPh sb="4" eb="7">
      <t>チュウガッコウ</t>
    </rPh>
    <phoneticPr fontId="33"/>
  </si>
  <si>
    <t>加治</t>
    <rPh sb="0" eb="2">
      <t>カジ</t>
    </rPh>
    <phoneticPr fontId="33"/>
  </si>
  <si>
    <t>原市場中学校</t>
    <rPh sb="0" eb="3">
      <t>ハライチバ</t>
    </rPh>
    <rPh sb="3" eb="6">
      <t>チュウガッコウ</t>
    </rPh>
    <phoneticPr fontId="33"/>
  </si>
  <si>
    <t>飯能西中学校</t>
    <rPh sb="0" eb="2">
      <t>ハンノウ</t>
    </rPh>
    <rPh sb="2" eb="3">
      <t>ニシ</t>
    </rPh>
    <rPh sb="3" eb="6">
      <t>チュウガッコウ</t>
    </rPh>
    <phoneticPr fontId="33"/>
  </si>
  <si>
    <t>加治中学校</t>
    <rPh sb="0" eb="2">
      <t>カジ</t>
    </rPh>
    <rPh sb="2" eb="5">
      <t>チュウガッコウ</t>
    </rPh>
    <phoneticPr fontId="33"/>
  </si>
  <si>
    <t>美杉台中学校</t>
    <rPh sb="0" eb="2">
      <t>ミスギ</t>
    </rPh>
    <rPh sb="2" eb="3">
      <t>ダイ</t>
    </rPh>
    <rPh sb="3" eb="6">
      <t>チュウガッコウ</t>
    </rPh>
    <phoneticPr fontId="33"/>
  </si>
  <si>
    <t>名栗中学校</t>
    <rPh sb="0" eb="2">
      <t>ナグリ</t>
    </rPh>
    <rPh sb="2" eb="5">
      <t>チュウガッコウ</t>
    </rPh>
    <phoneticPr fontId="33"/>
  </si>
  <si>
    <t>９ 　歳</t>
    <rPh sb="3" eb="4">
      <t>サイ</t>
    </rPh>
    <phoneticPr fontId="33"/>
  </si>
  <si>
    <t>園数</t>
    <rPh sb="0" eb="1">
      <t>エン</t>
    </rPh>
    <rPh sb="1" eb="2">
      <t>スウ</t>
    </rPh>
    <phoneticPr fontId="33"/>
  </si>
  <si>
    <t>園　　　児　　　数</t>
    <rPh sb="0" eb="1">
      <t>エン</t>
    </rPh>
    <rPh sb="4" eb="5">
      <t>コ</t>
    </rPh>
    <rPh sb="8" eb="9">
      <t>スウ</t>
    </rPh>
    <phoneticPr fontId="33"/>
  </si>
  <si>
    <t>教　　員　　数</t>
    <rPh sb="0" eb="1">
      <t>キョウ</t>
    </rPh>
    <rPh sb="3" eb="4">
      <t>イン</t>
    </rPh>
    <rPh sb="6" eb="7">
      <t>スウ</t>
    </rPh>
    <phoneticPr fontId="33"/>
  </si>
  <si>
    <t>３　歳</t>
    <rPh sb="2" eb="3">
      <t>サイ</t>
    </rPh>
    <phoneticPr fontId="33"/>
  </si>
  <si>
    <t>４　歳</t>
    <rPh sb="2" eb="3">
      <t>サイ</t>
    </rPh>
    <phoneticPr fontId="33"/>
  </si>
  <si>
    <t>多目的グラウンド</t>
    <rPh sb="0" eb="3">
      <t>タモクテキ</t>
    </rPh>
    <phoneticPr fontId="33"/>
  </si>
  <si>
    <t>５　歳</t>
    <rPh sb="2" eb="3">
      <t>サイ</t>
    </rPh>
    <phoneticPr fontId="33"/>
  </si>
  <si>
    <t>男</t>
    <rPh sb="0" eb="1">
      <t>オトコ</t>
    </rPh>
    <phoneticPr fontId="33"/>
  </si>
  <si>
    <t>女</t>
    <rPh sb="0" eb="1">
      <t>オンナ</t>
    </rPh>
    <phoneticPr fontId="33"/>
  </si>
  <si>
    <t>28</t>
  </si>
  <si>
    <t>１３ 歳</t>
    <rPh sb="3" eb="4">
      <t>サイ</t>
    </rPh>
    <phoneticPr fontId="33"/>
  </si>
  <si>
    <t>進学者（就職進学者も含む）</t>
    <rPh sb="0" eb="3">
      <t>シンガクシャ</t>
    </rPh>
    <rPh sb="4" eb="6">
      <t>シュウショク</t>
    </rPh>
    <rPh sb="6" eb="9">
      <t>シンガクシャ</t>
    </rPh>
    <rPh sb="10" eb="11">
      <t>フク</t>
    </rPh>
    <phoneticPr fontId="33"/>
  </si>
  <si>
    <t>児　　童　　数</t>
    <rPh sb="0" eb="1">
      <t>ジ</t>
    </rPh>
    <rPh sb="3" eb="4">
      <t>ワラベ</t>
    </rPh>
    <rPh sb="6" eb="7">
      <t>スウ</t>
    </rPh>
    <phoneticPr fontId="33"/>
  </si>
  <si>
    <t>年　次</t>
    <rPh sb="0" eb="1">
      <t>トシ</t>
    </rPh>
    <rPh sb="2" eb="3">
      <t>ツギ</t>
    </rPh>
    <phoneticPr fontId="33"/>
  </si>
  <si>
    <t>　年</t>
    <rPh sb="1" eb="2">
      <t>ネン</t>
    </rPh>
    <phoneticPr fontId="33"/>
  </si>
  <si>
    <t>１６ 歳</t>
    <rPh sb="3" eb="4">
      <t>サイ</t>
    </rPh>
    <phoneticPr fontId="33"/>
  </si>
  <si>
    <t>生　　徒　　数</t>
    <rPh sb="0" eb="1">
      <t>ショウ</t>
    </rPh>
    <rPh sb="3" eb="4">
      <t>タダ</t>
    </rPh>
    <rPh sb="6" eb="7">
      <t>カズ</t>
    </rPh>
    <phoneticPr fontId="33"/>
  </si>
  <si>
    <t>資料：学校基本調査・学校教育課</t>
    <rPh sb="10" eb="12">
      <t>ガッコウ</t>
    </rPh>
    <rPh sb="12" eb="14">
      <t>キョウイク</t>
    </rPh>
    <rPh sb="14" eb="15">
      <t>カ</t>
    </rPh>
    <phoneticPr fontId="33"/>
  </si>
  <si>
    <t>中学校</t>
    <rPh sb="0" eb="1">
      <t>ナカ</t>
    </rPh>
    <rPh sb="1" eb="2">
      <t>ガク</t>
    </rPh>
    <rPh sb="2" eb="3">
      <t>コウ</t>
    </rPh>
    <phoneticPr fontId="33"/>
  </si>
  <si>
    <t>定時制</t>
    <rPh sb="0" eb="3">
      <t>テイジセイ</t>
    </rPh>
    <phoneticPr fontId="33"/>
  </si>
  <si>
    <t>平成２６年度</t>
    <rPh sb="0" eb="2">
      <t>ヘイセイ</t>
    </rPh>
    <rPh sb="4" eb="6">
      <t>ネンド</t>
    </rPh>
    <phoneticPr fontId="33"/>
  </si>
  <si>
    <t>資料：学校基本調査</t>
    <phoneticPr fontId="33"/>
  </si>
  <si>
    <t>各年５月１日現在（単位：人）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33"/>
  </si>
  <si>
    <t>富士見分室</t>
    <rPh sb="0" eb="3">
      <t>フジミ</t>
    </rPh>
    <rPh sb="3" eb="5">
      <t>ブンシツ</t>
    </rPh>
    <phoneticPr fontId="33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</si>
  <si>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33"/>
  </si>
  <si>
    <t>就職者</t>
    <rPh sb="0" eb="2">
      <t>シュウショク</t>
    </rPh>
    <rPh sb="2" eb="3">
      <t>シャ</t>
    </rPh>
    <phoneticPr fontId="33"/>
  </si>
  <si>
    <t>その他</t>
    <rPh sb="2" eb="3">
      <t>タ</t>
    </rPh>
    <phoneticPr fontId="33"/>
  </si>
  <si>
    <t>通信制</t>
    <rPh sb="0" eb="2">
      <t>ツウシン</t>
    </rPh>
    <rPh sb="2" eb="3">
      <t>セイ</t>
    </rPh>
    <phoneticPr fontId="33"/>
  </si>
  <si>
    <t>体　　　　重</t>
    <rPh sb="0" eb="1">
      <t>カラダ</t>
    </rPh>
    <rPh sb="5" eb="6">
      <t>ジュウ</t>
    </rPh>
    <phoneticPr fontId="33"/>
  </si>
  <si>
    <t>高等専門学校</t>
    <rPh sb="0" eb="2">
      <t>コウトウ</t>
    </rPh>
    <rPh sb="2" eb="4">
      <t>センモン</t>
    </rPh>
    <rPh sb="4" eb="6">
      <t>ガッコウ</t>
    </rPh>
    <phoneticPr fontId="33"/>
  </si>
  <si>
    <t>専修学校</t>
    <rPh sb="0" eb="2">
      <t>センシュウ</t>
    </rPh>
    <rPh sb="2" eb="4">
      <t>ガッコウ</t>
    </rPh>
    <phoneticPr fontId="33"/>
  </si>
  <si>
    <t>各種学校</t>
    <rPh sb="0" eb="2">
      <t>カクシュ</t>
    </rPh>
    <rPh sb="2" eb="4">
      <t>ガッコウ</t>
    </rPh>
    <phoneticPr fontId="33"/>
  </si>
  <si>
    <t>１０ 歳</t>
    <rPh sb="3" eb="4">
      <t>サイ</t>
    </rPh>
    <phoneticPr fontId="33"/>
  </si>
  <si>
    <t>公共職業
訓練施設等</t>
    <rPh sb="0" eb="2">
      <t>コウキョウ</t>
    </rPh>
    <rPh sb="2" eb="4">
      <t>ショクギョウ</t>
    </rPh>
    <rPh sb="5" eb="7">
      <t>クンレン</t>
    </rPh>
    <rPh sb="7" eb="9">
      <t>シセツ</t>
    </rPh>
    <rPh sb="9" eb="10">
      <t>トウ</t>
    </rPh>
    <phoneticPr fontId="33"/>
  </si>
  <si>
    <t>1</t>
    <phoneticPr fontId="33"/>
  </si>
  <si>
    <t>-</t>
  </si>
  <si>
    <t>区　　　分</t>
    <rPh sb="0" eb="1">
      <t>ク</t>
    </rPh>
    <rPh sb="4" eb="5">
      <t>ブン</t>
    </rPh>
    <phoneticPr fontId="33"/>
  </si>
  <si>
    <t>身　　　　長</t>
    <rPh sb="0" eb="1">
      <t>ミ</t>
    </rPh>
    <rPh sb="5" eb="6">
      <t>チョウ</t>
    </rPh>
    <phoneticPr fontId="33"/>
  </si>
  <si>
    <t>cm</t>
    <phoneticPr fontId="33"/>
  </si>
  <si>
    <t>吾野</t>
    <rPh sb="0" eb="2">
      <t>アガノ</t>
    </rPh>
    <phoneticPr fontId="33"/>
  </si>
  <si>
    <t>㎏</t>
  </si>
  <si>
    <t>５　 歳</t>
    <rPh sb="3" eb="4">
      <t>サイ</t>
    </rPh>
    <phoneticPr fontId="33"/>
  </si>
  <si>
    <t>双柳</t>
    <rPh sb="0" eb="2">
      <t>ナミヤナギ</t>
    </rPh>
    <phoneticPr fontId="33"/>
  </si>
  <si>
    <t>６ 　歳</t>
    <rPh sb="3" eb="4">
      <t>サイ</t>
    </rPh>
    <phoneticPr fontId="33"/>
  </si>
  <si>
    <t>７　 歳</t>
    <rPh sb="3" eb="4">
      <t>サイ</t>
    </rPh>
    <phoneticPr fontId="33"/>
  </si>
  <si>
    <t>８　 歳</t>
    <rPh sb="3" eb="4">
      <t>サイ</t>
    </rPh>
    <phoneticPr fontId="33"/>
  </si>
  <si>
    <t>１１ 歳</t>
    <rPh sb="3" eb="4">
      <t>サイ</t>
    </rPh>
    <phoneticPr fontId="33"/>
  </si>
  <si>
    <t>１２ 歳</t>
    <rPh sb="3" eb="4">
      <t>サイ</t>
    </rPh>
    <phoneticPr fontId="33"/>
  </si>
  <si>
    <t>１５ 歳</t>
    <rPh sb="3" eb="4">
      <t>サイ</t>
    </rPh>
    <phoneticPr fontId="33"/>
  </si>
  <si>
    <t>１７ 歳</t>
    <rPh sb="3" eb="4">
      <t>サイ</t>
    </rPh>
    <phoneticPr fontId="33"/>
  </si>
  <si>
    <t>資料：学校保健統計調査・学校教育課</t>
    <rPh sb="0" eb="2">
      <t>シリョウ</t>
    </rPh>
    <rPh sb="3" eb="5">
      <t>ガッコウ</t>
    </rPh>
    <rPh sb="5" eb="7">
      <t>ホケン</t>
    </rPh>
    <rPh sb="7" eb="9">
      <t>トウケイ</t>
    </rPh>
    <rPh sb="9" eb="11">
      <t>チョウサ</t>
    </rPh>
    <rPh sb="12" eb="14">
      <t>ガッコウ</t>
    </rPh>
    <rPh sb="14" eb="16">
      <t>キョウイク</t>
    </rPh>
    <rPh sb="16" eb="17">
      <t>カ</t>
    </rPh>
    <phoneticPr fontId="33"/>
  </si>
  <si>
    <t>地区行政センター名</t>
    <rPh sb="0" eb="2">
      <t>チク</t>
    </rPh>
    <rPh sb="2" eb="4">
      <t>ギョウセイ</t>
    </rPh>
    <rPh sb="8" eb="9">
      <t>メイ</t>
    </rPh>
    <phoneticPr fontId="33"/>
  </si>
  <si>
    <t>平成２４年度</t>
    <rPh sb="0" eb="2">
      <t>ヘイセイ</t>
    </rPh>
    <rPh sb="4" eb="6">
      <t>ネンド</t>
    </rPh>
    <phoneticPr fontId="33"/>
  </si>
  <si>
    <t>平成２５年度</t>
    <rPh sb="0" eb="2">
      <t>ヘイセイ</t>
    </rPh>
    <rPh sb="4" eb="6">
      <t>ネンド</t>
    </rPh>
    <phoneticPr fontId="33"/>
  </si>
  <si>
    <t>人　員</t>
    <rPh sb="0" eb="1">
      <t>ヒト</t>
    </rPh>
    <rPh sb="2" eb="3">
      <t>イン</t>
    </rPh>
    <phoneticPr fontId="33"/>
  </si>
  <si>
    <t>回</t>
    <rPh sb="0" eb="1">
      <t>カイ</t>
    </rPh>
    <phoneticPr fontId="33"/>
  </si>
  <si>
    <t>人</t>
    <rPh sb="0" eb="1">
      <t>ヒト</t>
    </rPh>
    <phoneticPr fontId="33"/>
  </si>
  <si>
    <t>飯能中央</t>
    <rPh sb="0" eb="2">
      <t>ハンノウ</t>
    </rPh>
    <rPh sb="2" eb="4">
      <t>チュウオウ</t>
    </rPh>
    <phoneticPr fontId="33"/>
  </si>
  <si>
    <t>第二区</t>
    <rPh sb="0" eb="2">
      <t>ダイニ</t>
    </rPh>
    <rPh sb="2" eb="3">
      <t>ク</t>
    </rPh>
    <phoneticPr fontId="33"/>
  </si>
  <si>
    <t>富士見</t>
    <rPh sb="0" eb="3">
      <t>フジミ</t>
    </rPh>
    <phoneticPr fontId="33"/>
  </si>
  <si>
    <t>原市場</t>
    <rPh sb="0" eb="3">
      <t>ハライチバ</t>
    </rPh>
    <phoneticPr fontId="33"/>
  </si>
  <si>
    <t>精明</t>
    <rPh sb="0" eb="1">
      <t>セイ</t>
    </rPh>
    <rPh sb="1" eb="2">
      <t>メイ</t>
    </rPh>
    <phoneticPr fontId="33"/>
  </si>
  <si>
    <t>加治東</t>
    <rPh sb="0" eb="2">
      <t>カジ</t>
    </rPh>
    <rPh sb="2" eb="3">
      <t>ヒガシ</t>
    </rPh>
    <phoneticPr fontId="33"/>
  </si>
  <si>
    <t>美杉台</t>
    <rPh sb="0" eb="2">
      <t>ミスギ</t>
    </rPh>
    <rPh sb="2" eb="3">
      <t>ダイ</t>
    </rPh>
    <phoneticPr fontId="33"/>
  </si>
  <si>
    <t>南高麗</t>
    <rPh sb="0" eb="1">
      <t>ミナミ</t>
    </rPh>
    <rPh sb="1" eb="3">
      <t>コウライ</t>
    </rPh>
    <phoneticPr fontId="33"/>
  </si>
  <si>
    <t>東吾野</t>
    <rPh sb="0" eb="3">
      <t>ヒガシアガノ</t>
    </rPh>
    <phoneticPr fontId="33"/>
  </si>
  <si>
    <t>（つづき）</t>
    <phoneticPr fontId="33"/>
  </si>
  <si>
    <t>平成２７年度</t>
    <rPh sb="0" eb="2">
      <t>ヘイセイ</t>
    </rPh>
    <rPh sb="4" eb="6">
      <t>ネンド</t>
    </rPh>
    <phoneticPr fontId="33"/>
  </si>
  <si>
    <t>平成２８年度</t>
    <rPh sb="0" eb="2">
      <t>ヘイセイ</t>
    </rPh>
    <rPh sb="4" eb="6">
      <t>ネンド</t>
    </rPh>
    <phoneticPr fontId="33"/>
  </si>
  <si>
    <t>平成２９年度</t>
    <rPh sb="0" eb="2">
      <t>ヘイセイ</t>
    </rPh>
    <rPh sb="4" eb="6">
      <t>ネンド</t>
    </rPh>
    <phoneticPr fontId="33"/>
  </si>
  <si>
    <t>資料：地域活動支援課</t>
    <rPh sb="0" eb="2">
      <t>シリョウ</t>
    </rPh>
    <rPh sb="3" eb="5">
      <t>チイキ</t>
    </rPh>
    <rPh sb="5" eb="7">
      <t>カツドウ</t>
    </rPh>
    <rPh sb="7" eb="9">
      <t>シエン</t>
    </rPh>
    <rPh sb="9" eb="10">
      <t>カ</t>
    </rPh>
    <phoneticPr fontId="33"/>
  </si>
  <si>
    <t>（単位：点）</t>
    <rPh sb="1" eb="3">
      <t>タンイ</t>
    </rPh>
    <rPh sb="4" eb="5">
      <t>テン</t>
    </rPh>
    <phoneticPr fontId="33"/>
  </si>
  <si>
    <t>年　　度</t>
    <rPh sb="0" eb="1">
      <t>トシ</t>
    </rPh>
    <rPh sb="3" eb="4">
      <t>タビ</t>
    </rPh>
    <phoneticPr fontId="33"/>
  </si>
  <si>
    <t xml:space="preserve">資料：市立図書館
</t>
    <rPh sb="0" eb="2">
      <t>シリョウ</t>
    </rPh>
    <rPh sb="3" eb="5">
      <t>シリツ</t>
    </rPh>
    <rPh sb="5" eb="8">
      <t>トショカン</t>
    </rPh>
    <phoneticPr fontId="33"/>
  </si>
  <si>
    <t>（単位：人、点）</t>
    <rPh sb="1" eb="3">
      <t>タンイ</t>
    </rPh>
    <rPh sb="4" eb="5">
      <t>ニン</t>
    </rPh>
    <rPh sb="6" eb="7">
      <t>テン</t>
    </rPh>
    <phoneticPr fontId="33"/>
  </si>
  <si>
    <t>市立図書館</t>
    <rPh sb="0" eb="2">
      <t>シリツ</t>
    </rPh>
    <rPh sb="2" eb="5">
      <t>トショカン</t>
    </rPh>
    <phoneticPr fontId="33"/>
  </si>
  <si>
    <t>こども図書館</t>
    <rPh sb="3" eb="6">
      <t>トショカン</t>
    </rPh>
    <phoneticPr fontId="33"/>
  </si>
  <si>
    <t>登録者数</t>
    <rPh sb="0" eb="2">
      <t>トウロク</t>
    </rPh>
    <rPh sb="2" eb="3">
      <t>シャ</t>
    </rPh>
    <rPh sb="3" eb="4">
      <t>スウ</t>
    </rPh>
    <phoneticPr fontId="33"/>
  </si>
  <si>
    <t>貸出
資料数</t>
    <rPh sb="0" eb="2">
      <t>カシダシ</t>
    </rPh>
    <rPh sb="3" eb="5">
      <t>シリョウ</t>
    </rPh>
    <rPh sb="5" eb="6">
      <t>スウ</t>
    </rPh>
    <phoneticPr fontId="33"/>
  </si>
  <si>
    <t>移動図書館</t>
    <rPh sb="0" eb="2">
      <t>イドウ</t>
    </rPh>
    <rPh sb="2" eb="5">
      <t>トショカン</t>
    </rPh>
    <phoneticPr fontId="33"/>
  </si>
  <si>
    <t>名栗分室</t>
    <rPh sb="0" eb="2">
      <t>ナグリ</t>
    </rPh>
    <rPh sb="2" eb="4">
      <t>ブンシツ</t>
    </rPh>
    <phoneticPr fontId="33"/>
  </si>
  <si>
    <t xml:space="preserve">※平成25年4～6月は市立図書館休館。また、貸出資料数は視聴覚資料（CD・DVD）を含む。
</t>
    <rPh sb="24" eb="26">
      <t>シリョウ</t>
    </rPh>
    <phoneticPr fontId="33"/>
  </si>
  <si>
    <t>資料：市立図書館</t>
    <rPh sb="0" eb="2">
      <t>シリョウ</t>
    </rPh>
    <rPh sb="3" eb="5">
      <t>シリツ</t>
    </rPh>
    <rPh sb="5" eb="8">
      <t>トショカン</t>
    </rPh>
    <phoneticPr fontId="33"/>
  </si>
  <si>
    <t>入館者数</t>
    <rPh sb="0" eb="3">
      <t>ニュウカンシャ</t>
    </rPh>
    <rPh sb="3" eb="4">
      <t>スウ</t>
    </rPh>
    <phoneticPr fontId="33"/>
  </si>
  <si>
    <t>開館日数</t>
    <rPh sb="0" eb="2">
      <t>カイカン</t>
    </rPh>
    <rPh sb="2" eb="4">
      <t>ニッスウ</t>
    </rPh>
    <phoneticPr fontId="33"/>
  </si>
  <si>
    <t>１日平均</t>
    <rPh sb="1" eb="2">
      <t>ニチ</t>
    </rPh>
    <rPh sb="2" eb="4">
      <t>ヘイキン</t>
    </rPh>
    <phoneticPr fontId="33"/>
  </si>
  <si>
    <t>日</t>
    <rPh sb="0" eb="1">
      <t>ヒ</t>
    </rPh>
    <phoneticPr fontId="33"/>
  </si>
  <si>
    <t>※平成29年度は6月1日から3月31日まで常設展示改装工事のため休館。</t>
    <phoneticPr fontId="33"/>
  </si>
  <si>
    <t>資料：博物館</t>
    <rPh sb="0" eb="2">
      <t>シリョウ</t>
    </rPh>
    <rPh sb="3" eb="6">
      <t>ハクブツカン</t>
    </rPh>
    <phoneticPr fontId="33"/>
  </si>
  <si>
    <t>民　　具</t>
    <rPh sb="0" eb="1">
      <t>タミ</t>
    </rPh>
    <rPh sb="3" eb="4">
      <t>グ</t>
    </rPh>
    <phoneticPr fontId="33"/>
  </si>
  <si>
    <t>(単位：件)</t>
    <rPh sb="1" eb="3">
      <t>タンイ</t>
    </rPh>
    <rPh sb="4" eb="5">
      <t>ケン</t>
    </rPh>
    <phoneticPr fontId="33"/>
  </si>
  <si>
    <t>写真等</t>
    <rPh sb="0" eb="2">
      <t>シャシン</t>
    </rPh>
    <rPh sb="2" eb="3">
      <t>トウ</t>
    </rPh>
    <phoneticPr fontId="33"/>
  </si>
  <si>
    <t>文　　書</t>
    <rPh sb="0" eb="1">
      <t>ブン</t>
    </rPh>
    <rPh sb="3" eb="4">
      <t>ショ</t>
    </rPh>
    <phoneticPr fontId="33"/>
  </si>
  <si>
    <t>考　　古</t>
    <rPh sb="0" eb="1">
      <t>コウ</t>
    </rPh>
    <rPh sb="3" eb="4">
      <t>フル</t>
    </rPh>
    <phoneticPr fontId="33"/>
  </si>
  <si>
    <t>美　　術</t>
    <rPh sb="0" eb="1">
      <t>ビ</t>
    </rPh>
    <rPh sb="3" eb="4">
      <t>ジュツ</t>
    </rPh>
    <phoneticPr fontId="33"/>
  </si>
  <si>
    <t>図　　書</t>
    <rPh sb="0" eb="1">
      <t>ズ</t>
    </rPh>
    <rPh sb="3" eb="4">
      <t>ショ</t>
    </rPh>
    <phoneticPr fontId="33"/>
  </si>
  <si>
    <t>利用者数</t>
    <rPh sb="0" eb="2">
      <t>リヨウ</t>
    </rPh>
    <rPh sb="2" eb="3">
      <t>シャ</t>
    </rPh>
    <rPh sb="3" eb="4">
      <t>スウ</t>
    </rPh>
    <phoneticPr fontId="33"/>
  </si>
  <si>
    <t>月平均</t>
    <rPh sb="0" eb="3">
      <t>ツキヘイキン</t>
    </rPh>
    <phoneticPr fontId="33"/>
  </si>
  <si>
    <t>入館者数</t>
    <rPh sb="0" eb="2">
      <t>ニュウカン</t>
    </rPh>
    <rPh sb="2" eb="3">
      <t>シャ</t>
    </rPh>
    <rPh sb="3" eb="4">
      <t>スウ</t>
    </rPh>
    <phoneticPr fontId="33"/>
  </si>
  <si>
    <t>有料施設利用者数</t>
    <rPh sb="0" eb="2">
      <t>ユウリョウ</t>
    </rPh>
    <rPh sb="2" eb="4">
      <t>シセツ</t>
    </rPh>
    <rPh sb="4" eb="6">
      <t>リヨウ</t>
    </rPh>
    <rPh sb="6" eb="7">
      <t>シャ</t>
    </rPh>
    <rPh sb="7" eb="8">
      <t>スウ</t>
    </rPh>
    <phoneticPr fontId="33"/>
  </si>
  <si>
    <t>1日平均</t>
    <rPh sb="1" eb="2">
      <t>ヒ</t>
    </rPh>
    <rPh sb="2" eb="4">
      <t>ヘイキン</t>
    </rPh>
    <phoneticPr fontId="33"/>
  </si>
  <si>
    <t>※平成23年7月1日開所</t>
    <rPh sb="1" eb="3">
      <t>ヘイセイ</t>
    </rPh>
    <rPh sb="5" eb="6">
      <t>ネン</t>
    </rPh>
    <rPh sb="7" eb="8">
      <t>ガツ</t>
    </rPh>
    <rPh sb="9" eb="10">
      <t>ヒ</t>
    </rPh>
    <rPh sb="10" eb="12">
      <t>カイショ</t>
    </rPh>
    <phoneticPr fontId="33"/>
  </si>
  <si>
    <t>利用件数</t>
    <rPh sb="0" eb="2">
      <t>リヨウ</t>
    </rPh>
    <rPh sb="2" eb="3">
      <t>ケン</t>
    </rPh>
    <rPh sb="3" eb="4">
      <t>スウ</t>
    </rPh>
    <phoneticPr fontId="33"/>
  </si>
  <si>
    <t>大ホール</t>
    <rPh sb="0" eb="1">
      <t>ダイ</t>
    </rPh>
    <phoneticPr fontId="33"/>
  </si>
  <si>
    <t>小ホール</t>
    <rPh sb="0" eb="1">
      <t>ショウ</t>
    </rPh>
    <phoneticPr fontId="33"/>
  </si>
  <si>
    <t>リハーサル室</t>
    <rPh sb="5" eb="6">
      <t>シツ</t>
    </rPh>
    <phoneticPr fontId="33"/>
  </si>
  <si>
    <t>件</t>
    <rPh sb="0" eb="1">
      <t>ケン</t>
    </rPh>
    <phoneticPr fontId="33"/>
  </si>
  <si>
    <t>名栗スポーツ広場</t>
    <rPh sb="0" eb="2">
      <t>ナグリ</t>
    </rPh>
    <rPh sb="6" eb="8">
      <t>ヒロバ</t>
    </rPh>
    <phoneticPr fontId="33"/>
  </si>
  <si>
    <t>　　　　　　　　　26</t>
    <phoneticPr fontId="33"/>
  </si>
  <si>
    <t>　　　　　　　　　27</t>
    <phoneticPr fontId="33"/>
  </si>
  <si>
    <t>　　　　　　　　　28</t>
    <phoneticPr fontId="33"/>
  </si>
  <si>
    <t>サッカー場</t>
    <rPh sb="4" eb="5">
      <t>ジョウ</t>
    </rPh>
    <phoneticPr fontId="33"/>
  </si>
  <si>
    <t>　　　　　　　　　29</t>
    <phoneticPr fontId="33"/>
  </si>
  <si>
    <t>資料：市民会館</t>
    <rPh sb="0" eb="2">
      <t>シリョウ</t>
    </rPh>
    <rPh sb="3" eb="5">
      <t>シミン</t>
    </rPh>
    <rPh sb="5" eb="7">
      <t>カイカン</t>
    </rPh>
    <phoneticPr fontId="33"/>
  </si>
  <si>
    <t>年　　度</t>
    <rPh sb="0" eb="1">
      <t>トシ</t>
    </rPh>
    <rPh sb="3" eb="4">
      <t>ド</t>
    </rPh>
    <phoneticPr fontId="33"/>
  </si>
  <si>
    <t>阿須運動公園</t>
    <rPh sb="0" eb="2">
      <t>アズ</t>
    </rPh>
    <rPh sb="2" eb="6">
      <t>ウンドウコウエン</t>
    </rPh>
    <phoneticPr fontId="33"/>
  </si>
  <si>
    <t>市民体育館</t>
    <rPh sb="0" eb="2">
      <t>シミン</t>
    </rPh>
    <rPh sb="2" eb="5">
      <t>タイイクカン</t>
    </rPh>
    <phoneticPr fontId="33"/>
  </si>
  <si>
    <t>市民球場</t>
    <rPh sb="0" eb="2">
      <t>シミン</t>
    </rPh>
    <rPh sb="2" eb="4">
      <t>キュウジョウ</t>
    </rPh>
    <phoneticPr fontId="33"/>
  </si>
  <si>
    <t>野球場</t>
    <rPh sb="0" eb="3">
      <t>ヤキュウジョウ</t>
    </rPh>
    <phoneticPr fontId="33"/>
  </si>
  <si>
    <t>利用件数</t>
    <rPh sb="0" eb="2">
      <t>リヨウ</t>
    </rPh>
    <rPh sb="2" eb="4">
      <t>ケンスウ</t>
    </rPh>
    <phoneticPr fontId="33"/>
  </si>
  <si>
    <t>美杉台公園</t>
    <rPh sb="0" eb="1">
      <t>ビ</t>
    </rPh>
    <rPh sb="1" eb="2">
      <t>スギ</t>
    </rPh>
    <rPh sb="2" eb="3">
      <t>ダイ</t>
    </rPh>
    <rPh sb="3" eb="5">
      <t>コウエン</t>
    </rPh>
    <phoneticPr fontId="33"/>
  </si>
  <si>
    <t>庭球場</t>
    <rPh sb="0" eb="2">
      <t>テイキュウ</t>
    </rPh>
    <rPh sb="2" eb="3">
      <t>ジョウ</t>
    </rPh>
    <phoneticPr fontId="33"/>
  </si>
  <si>
    <t>ホッケー場</t>
    <rPh sb="4" eb="5">
      <t>ジョウ</t>
    </rPh>
    <phoneticPr fontId="33"/>
  </si>
  <si>
    <t>庭球場</t>
    <rPh sb="0" eb="1">
      <t>ニワ</t>
    </rPh>
    <rPh sb="1" eb="3">
      <t>キュウジョウ</t>
    </rPh>
    <phoneticPr fontId="33"/>
  </si>
  <si>
    <t>美杉台公園</t>
    <rPh sb="0" eb="2">
      <t>ミスギ</t>
    </rPh>
    <rPh sb="2" eb="3">
      <t>ダイ</t>
    </rPh>
    <rPh sb="3" eb="5">
      <t>コウエン</t>
    </rPh>
    <phoneticPr fontId="33"/>
  </si>
  <si>
    <t>岩沢運動公園</t>
    <rPh sb="0" eb="2">
      <t>イワサワ</t>
    </rPh>
    <rPh sb="2" eb="4">
      <t>ウンドウ</t>
    </rPh>
    <rPh sb="4" eb="6">
      <t>コウエン</t>
    </rPh>
    <phoneticPr fontId="33"/>
  </si>
  <si>
    <t>資料：スポーツ課</t>
    <rPh sb="0" eb="2">
      <t>シリョウ</t>
    </rPh>
    <rPh sb="7" eb="8">
      <t>カ</t>
    </rPh>
    <phoneticPr fontId="33"/>
  </si>
  <si>
    <t>平成３０年度</t>
    <rPh sb="0" eb="2">
      <t>ヘイセイ</t>
    </rPh>
    <rPh sb="4" eb="6">
      <t>ネンド</t>
    </rPh>
    <phoneticPr fontId="33"/>
  </si>
  <si>
    <t>　　　　　　　　　30</t>
    <phoneticPr fontId="33"/>
  </si>
  <si>
    <t>１４０　学校種別学校数</t>
    <rPh sb="4" eb="6">
      <t>ガッコウ</t>
    </rPh>
    <rPh sb="6" eb="7">
      <t>シュ</t>
    </rPh>
    <rPh sb="7" eb="8">
      <t>ベツ</t>
    </rPh>
    <rPh sb="8" eb="10">
      <t>ガッコウ</t>
    </rPh>
    <rPh sb="10" eb="11">
      <t>スウ</t>
    </rPh>
    <phoneticPr fontId="33"/>
  </si>
  <si>
    <t xml:space="preserve"> 令和  元</t>
    <rPh sb="1" eb="3">
      <t>レイワ</t>
    </rPh>
    <rPh sb="5" eb="6">
      <t>モト</t>
    </rPh>
    <phoneticPr fontId="33"/>
  </si>
  <si>
    <t>１４１　小学校別児童数・教員数（公立）</t>
    <rPh sb="4" eb="5">
      <t>ショウ</t>
    </rPh>
    <rPh sb="5" eb="7">
      <t>ガッコウ</t>
    </rPh>
    <rPh sb="7" eb="8">
      <t>ベツ</t>
    </rPh>
    <rPh sb="8" eb="10">
      <t>ジドウ</t>
    </rPh>
    <rPh sb="10" eb="11">
      <t>スウ</t>
    </rPh>
    <rPh sb="12" eb="14">
      <t>キョウイン</t>
    </rPh>
    <rPh sb="14" eb="15">
      <t>スウ</t>
    </rPh>
    <rPh sb="16" eb="18">
      <t>コウリツ</t>
    </rPh>
    <phoneticPr fontId="33"/>
  </si>
  <si>
    <t>0</t>
  </si>
  <si>
    <t>奥武蔵小学校</t>
    <rPh sb="0" eb="1">
      <t>オク</t>
    </rPh>
    <rPh sb="1" eb="3">
      <t>ムサシ</t>
    </rPh>
    <rPh sb="3" eb="4">
      <t>ショウ</t>
    </rPh>
    <rPh sb="4" eb="6">
      <t>ガッコウ</t>
    </rPh>
    <phoneticPr fontId="33"/>
  </si>
  <si>
    <t>１４２　中学校別生徒数・教員数（公立）</t>
    <rPh sb="4" eb="7">
      <t>チュウガッコウ</t>
    </rPh>
    <rPh sb="7" eb="8">
      <t>ベツ</t>
    </rPh>
    <rPh sb="8" eb="11">
      <t>セイトスウ</t>
    </rPh>
    <rPh sb="12" eb="14">
      <t>キョウイン</t>
    </rPh>
    <rPh sb="14" eb="15">
      <t>スウ</t>
    </rPh>
    <rPh sb="16" eb="18">
      <t>コウリツ</t>
    </rPh>
    <phoneticPr fontId="33"/>
  </si>
  <si>
    <t>奥武蔵中学校</t>
    <rPh sb="0" eb="1">
      <t>オク</t>
    </rPh>
    <rPh sb="1" eb="3">
      <t>ムサシ</t>
    </rPh>
    <rPh sb="3" eb="6">
      <t>チュウガッコウ</t>
    </rPh>
    <phoneticPr fontId="33"/>
  </si>
  <si>
    <t>１４３　幼稚園数及び園児数・教員数</t>
    <rPh sb="4" eb="7">
      <t>ヨウチエン</t>
    </rPh>
    <rPh sb="7" eb="8">
      <t>スウ</t>
    </rPh>
    <rPh sb="8" eb="9">
      <t>オヨ</t>
    </rPh>
    <rPh sb="10" eb="12">
      <t>エンジ</t>
    </rPh>
    <rPh sb="12" eb="13">
      <t>スウ</t>
    </rPh>
    <rPh sb="14" eb="16">
      <t>キョウイン</t>
    </rPh>
    <rPh sb="16" eb="17">
      <t>スウ</t>
    </rPh>
    <phoneticPr fontId="33"/>
  </si>
  <si>
    <t>令和　元</t>
    <rPh sb="0" eb="2">
      <t>レイワ</t>
    </rPh>
    <rPh sb="3" eb="4">
      <t>モト</t>
    </rPh>
    <phoneticPr fontId="33"/>
  </si>
  <si>
    <t>　　令和　元</t>
    <rPh sb="2" eb="4">
      <t>レイワ</t>
    </rPh>
    <rPh sb="5" eb="6">
      <t>モト</t>
    </rPh>
    <phoneticPr fontId="33"/>
  </si>
  <si>
    <t>令和元</t>
    <rPh sb="0" eb="2">
      <t>レイワ</t>
    </rPh>
    <rPh sb="2" eb="3">
      <t>モト</t>
    </rPh>
    <phoneticPr fontId="33"/>
  </si>
  <si>
    <t>認定
こども園</t>
    <rPh sb="0" eb="2">
      <t>ニンテイ</t>
    </rPh>
    <rPh sb="6" eb="7">
      <t>エン</t>
    </rPh>
    <phoneticPr fontId="33"/>
  </si>
  <si>
    <t>１４４　認定こども園数及び園児数・教育・保育職員数</t>
    <rPh sb="4" eb="6">
      <t>ニンテイ</t>
    </rPh>
    <rPh sb="9" eb="10">
      <t>エン</t>
    </rPh>
    <rPh sb="10" eb="11">
      <t>スウ</t>
    </rPh>
    <rPh sb="11" eb="12">
      <t>オヨ</t>
    </rPh>
    <rPh sb="13" eb="15">
      <t>エンジ</t>
    </rPh>
    <rPh sb="15" eb="16">
      <t>スウ</t>
    </rPh>
    <rPh sb="17" eb="19">
      <t>キョウイク</t>
    </rPh>
    <rPh sb="20" eb="22">
      <t>ホイク</t>
    </rPh>
    <rPh sb="22" eb="24">
      <t>ショクイン</t>
    </rPh>
    <rPh sb="24" eb="25">
      <t>スウ</t>
    </rPh>
    <phoneticPr fontId="33"/>
  </si>
  <si>
    <t>総数</t>
    <rPh sb="0" eb="1">
      <t>フサ</t>
    </rPh>
    <rPh sb="1" eb="2">
      <t>カズ</t>
    </rPh>
    <phoneticPr fontId="33"/>
  </si>
  <si>
    <t>平成　30</t>
    <rPh sb="0" eb="2">
      <t>ヘイセイ</t>
    </rPh>
    <phoneticPr fontId="33"/>
  </si>
  <si>
    <t>１４５　小学校児童数・教員数の推移</t>
    <rPh sb="4" eb="7">
      <t>ショウガッコウ</t>
    </rPh>
    <rPh sb="7" eb="9">
      <t>ジドウ</t>
    </rPh>
    <rPh sb="9" eb="10">
      <t>スウ</t>
    </rPh>
    <rPh sb="11" eb="13">
      <t>キョウイン</t>
    </rPh>
    <rPh sb="13" eb="14">
      <t>スウ</t>
    </rPh>
    <rPh sb="15" eb="17">
      <t>スイイ</t>
    </rPh>
    <phoneticPr fontId="33"/>
  </si>
  <si>
    <t>１４６　中学校生徒数・教員数の推移</t>
    <rPh sb="4" eb="7">
      <t>チュウガッコウ</t>
    </rPh>
    <rPh sb="7" eb="9">
      <t>セイト</t>
    </rPh>
    <rPh sb="9" eb="10">
      <t>スウ</t>
    </rPh>
    <rPh sb="11" eb="13">
      <t>キョウイン</t>
    </rPh>
    <rPh sb="13" eb="14">
      <t>スウ</t>
    </rPh>
    <rPh sb="15" eb="17">
      <t>スイイ</t>
    </rPh>
    <phoneticPr fontId="33"/>
  </si>
  <si>
    <t>１４７　高等学校生徒数・教員数の推移</t>
    <rPh sb="4" eb="6">
      <t>コウトウ</t>
    </rPh>
    <rPh sb="6" eb="8">
      <t>ガッコウ</t>
    </rPh>
    <rPh sb="8" eb="10">
      <t>セイト</t>
    </rPh>
    <rPh sb="10" eb="11">
      <t>スウ</t>
    </rPh>
    <rPh sb="12" eb="14">
      <t>キョウイン</t>
    </rPh>
    <rPh sb="14" eb="15">
      <t>スウ</t>
    </rPh>
    <rPh sb="16" eb="18">
      <t>スイイ</t>
    </rPh>
    <phoneticPr fontId="33"/>
  </si>
  <si>
    <t>１４８　中学校卒業者の進路状況</t>
    <rPh sb="4" eb="7">
      <t>チュウガッコウ</t>
    </rPh>
    <rPh sb="7" eb="10">
      <t>ソツギョウシャ</t>
    </rPh>
    <rPh sb="11" eb="13">
      <t>シンロ</t>
    </rPh>
    <rPh sb="13" eb="15">
      <t>ジョウキョウ</t>
    </rPh>
    <phoneticPr fontId="33"/>
  </si>
  <si>
    <t>１４９　小学校・中学校・高等学校学年別平均体位（埼玉県）</t>
    <rPh sb="4" eb="7">
      <t>ショウガッコウ</t>
    </rPh>
    <rPh sb="8" eb="11">
      <t>チュウガッコウ</t>
    </rPh>
    <rPh sb="12" eb="14">
      <t>コウトウ</t>
    </rPh>
    <rPh sb="14" eb="16">
      <t>ガッコウ</t>
    </rPh>
    <rPh sb="16" eb="18">
      <t>ガクネン</t>
    </rPh>
    <rPh sb="18" eb="19">
      <t>ベツ</t>
    </rPh>
    <rPh sb="19" eb="21">
      <t>ヘイキン</t>
    </rPh>
    <rPh sb="21" eb="23">
      <t>タイイ</t>
    </rPh>
    <rPh sb="24" eb="27">
      <t>サイタマケン</t>
    </rPh>
    <phoneticPr fontId="33"/>
  </si>
  <si>
    <t>１５０　地区行政センター利用状況</t>
    <rPh sb="4" eb="6">
      <t>チク</t>
    </rPh>
    <rPh sb="6" eb="8">
      <t>ギョウセイ</t>
    </rPh>
    <rPh sb="12" eb="14">
      <t>リヨウ</t>
    </rPh>
    <rPh sb="14" eb="16">
      <t>ジョウキョウ</t>
    </rPh>
    <phoneticPr fontId="33"/>
  </si>
  <si>
    <t>１５１　図書館所蔵資料数</t>
    <phoneticPr fontId="33"/>
  </si>
  <si>
    <t>１５２　図書館利用状況</t>
    <rPh sb="4" eb="7">
      <t>トショカン</t>
    </rPh>
    <rPh sb="7" eb="9">
      <t>リヨウ</t>
    </rPh>
    <rPh sb="9" eb="11">
      <t>ジョウキョウ</t>
    </rPh>
    <phoneticPr fontId="33"/>
  </si>
  <si>
    <t>１５３　博物館入館者数</t>
    <phoneticPr fontId="33"/>
  </si>
  <si>
    <t>１５４　博物館資料利用件数</t>
    <rPh sb="4" eb="7">
      <t>ハクブツカン</t>
    </rPh>
    <rPh sb="7" eb="9">
      <t>シリョウ</t>
    </rPh>
    <rPh sb="9" eb="11">
      <t>リヨウ</t>
    </rPh>
    <rPh sb="11" eb="13">
      <t>ケンスウ</t>
    </rPh>
    <phoneticPr fontId="33"/>
  </si>
  <si>
    <t>１５５　市民活動センター利用状況</t>
    <rPh sb="4" eb="6">
      <t>シミン</t>
    </rPh>
    <rPh sb="6" eb="8">
      <t>カツドウ</t>
    </rPh>
    <rPh sb="12" eb="14">
      <t>リヨウ</t>
    </rPh>
    <rPh sb="14" eb="16">
      <t>ジョウキョウ</t>
    </rPh>
    <phoneticPr fontId="33"/>
  </si>
  <si>
    <t>１５６　市民会館利用状況</t>
    <rPh sb="4" eb="6">
      <t>シミン</t>
    </rPh>
    <rPh sb="6" eb="8">
      <t>カイカン</t>
    </rPh>
    <rPh sb="8" eb="10">
      <t>リヨウ</t>
    </rPh>
    <rPh sb="10" eb="12">
      <t>ジョウキョウ</t>
    </rPh>
    <phoneticPr fontId="33"/>
  </si>
  <si>
    <t>１５７　都市公園運動施設等の利用状況</t>
    <rPh sb="4" eb="6">
      <t>トシ</t>
    </rPh>
    <rPh sb="6" eb="8">
      <t>コウエン</t>
    </rPh>
    <rPh sb="8" eb="10">
      <t>ウンドウ</t>
    </rPh>
    <rPh sb="10" eb="12">
      <t>シセツ</t>
    </rPh>
    <rPh sb="12" eb="13">
      <t>トウ</t>
    </rPh>
    <rPh sb="14" eb="16">
      <t>リヨウ</t>
    </rPh>
    <rPh sb="16" eb="18">
      <t>ジョウキョウ</t>
    </rPh>
    <phoneticPr fontId="33"/>
  </si>
  <si>
    <t>洋 書</t>
    <rPh sb="0" eb="1">
      <t>ヨウ</t>
    </rPh>
    <rPh sb="2" eb="3">
      <t>ショ</t>
    </rPh>
    <phoneticPr fontId="33"/>
  </si>
  <si>
    <t>※平成30年から認定こども園を追加した。</t>
    <rPh sb="1" eb="3">
      <t>ヘイセイ</t>
    </rPh>
    <rPh sb="5" eb="6">
      <t>ネン</t>
    </rPh>
    <rPh sb="8" eb="10">
      <t>ニンテイ</t>
    </rPh>
    <rPh sb="13" eb="14">
      <t>エン</t>
    </rPh>
    <rPh sb="15" eb="17">
      <t>ツイカ</t>
    </rPh>
    <phoneticPr fontId="33"/>
  </si>
  <si>
    <t>※平成30年4月1日から博物館へ名称変更。（旧名称：郷土館）</t>
    <rPh sb="1" eb="3">
      <t>ヘイセイ</t>
    </rPh>
    <rPh sb="5" eb="6">
      <t>ネン</t>
    </rPh>
    <rPh sb="7" eb="8">
      <t>ガツ</t>
    </rPh>
    <rPh sb="9" eb="10">
      <t>ニチ</t>
    </rPh>
    <rPh sb="12" eb="15">
      <t>ハクブツカン</t>
    </rPh>
    <rPh sb="16" eb="18">
      <t>メイショウ</t>
    </rPh>
    <rPh sb="18" eb="20">
      <t>ヘンコウ</t>
    </rPh>
    <phoneticPr fontId="33"/>
  </si>
  <si>
    <t xml:space="preserve"> 平成  23</t>
    <rPh sb="1" eb="3">
      <t>ヘイセイ</t>
    </rPh>
    <phoneticPr fontId="33"/>
  </si>
  <si>
    <t>令和２年５月１日現在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3"/>
  </si>
  <si>
    <t>-</t>
    <phoneticPr fontId="33"/>
  </si>
  <si>
    <t>-</t>
    <phoneticPr fontId="33"/>
  </si>
  <si>
    <t>-</t>
    <phoneticPr fontId="33"/>
  </si>
  <si>
    <t>-</t>
    <phoneticPr fontId="33"/>
  </si>
  <si>
    <t>-</t>
    <phoneticPr fontId="33"/>
  </si>
  <si>
    <t>平成　23</t>
    <rPh sb="0" eb="2">
      <t>ヘイセイ</t>
    </rPh>
    <phoneticPr fontId="33"/>
  </si>
  <si>
    <t>0歳</t>
    <rPh sb="1" eb="2">
      <t>サイ</t>
    </rPh>
    <phoneticPr fontId="33"/>
  </si>
  <si>
    <t>１歳</t>
    <rPh sb="1" eb="2">
      <t>サイ</t>
    </rPh>
    <phoneticPr fontId="33"/>
  </si>
  <si>
    <t>２歳</t>
    <rPh sb="1" eb="2">
      <t>サイ</t>
    </rPh>
    <phoneticPr fontId="33"/>
  </si>
  <si>
    <t>３歳</t>
    <rPh sb="1" eb="2">
      <t>サイ</t>
    </rPh>
    <phoneticPr fontId="33"/>
  </si>
  <si>
    <t>４歳</t>
    <rPh sb="1" eb="2">
      <t>サイ</t>
    </rPh>
    <phoneticPr fontId="33"/>
  </si>
  <si>
    <t>５歳</t>
    <rPh sb="1" eb="2">
      <t>サイ</t>
    </rPh>
    <phoneticPr fontId="33"/>
  </si>
  <si>
    <t>　　平成　26</t>
    <rPh sb="2" eb="4">
      <t>ヘイセイ</t>
    </rPh>
    <phoneticPr fontId="33"/>
  </si>
  <si>
    <t>平成23</t>
    <rPh sb="0" eb="2">
      <t>ヘイセイ</t>
    </rPh>
    <phoneticPr fontId="33"/>
  </si>
  <si>
    <t>（つづき）</t>
    <phoneticPr fontId="33"/>
  </si>
  <si>
    <t>令和元年度</t>
    <rPh sb="0" eb="4">
      <t>レイワガンネン</t>
    </rPh>
    <rPh sb="4" eb="5">
      <t>ド</t>
    </rPh>
    <phoneticPr fontId="33"/>
  </si>
  <si>
    <t>平成　　22</t>
    <rPh sb="0" eb="2">
      <t>ヘイセイ</t>
    </rPh>
    <phoneticPr fontId="33"/>
  </si>
  <si>
    <t>令和　元</t>
    <rPh sb="0" eb="2">
      <t>レ</t>
    </rPh>
    <rPh sb="3" eb="4">
      <t>モト</t>
    </rPh>
    <phoneticPr fontId="33"/>
  </si>
  <si>
    <t>令和　　元</t>
    <rPh sb="0" eb="2">
      <t>レ</t>
    </rPh>
    <rPh sb="4" eb="5">
      <t>モト</t>
    </rPh>
    <phoneticPr fontId="33"/>
  </si>
  <si>
    <t>（つづき）</t>
    <phoneticPr fontId="33"/>
  </si>
  <si>
    <t>-</t>
    <phoneticPr fontId="33"/>
  </si>
  <si>
    <t>平成　　25</t>
    <rPh sb="0" eb="2">
      <t>ヘイセイ</t>
    </rPh>
    <phoneticPr fontId="33"/>
  </si>
  <si>
    <t>令和　　元</t>
    <rPh sb="0" eb="2">
      <t>レ</t>
    </rPh>
    <rPh sb="4" eb="5">
      <t>モト</t>
    </rPh>
    <phoneticPr fontId="33"/>
  </si>
  <si>
    <t>※平成29年度は6月1日から3月31日まで常設展示改装工事のため休館。</t>
    <phoneticPr fontId="33"/>
  </si>
  <si>
    <t>※平成30年4月1日から博物館へ名称変更。（旧名称：郷土館）</t>
    <phoneticPr fontId="33"/>
  </si>
  <si>
    <t>　　　　平成　　25</t>
    <rPh sb="4" eb="6">
      <t>ヘイセイ</t>
    </rPh>
    <phoneticPr fontId="33"/>
  </si>
  <si>
    <t>　　　　令和　　元</t>
    <rPh sb="4" eb="6">
      <t>レ</t>
    </rPh>
    <rPh sb="8" eb="9">
      <t>モト</t>
    </rPh>
    <phoneticPr fontId="33"/>
  </si>
  <si>
    <t xml:space="preserve"> 平成   27</t>
    <rPh sb="1" eb="3">
      <t>ヘイセイ</t>
    </rPh>
    <phoneticPr fontId="33"/>
  </si>
  <si>
    <t>30</t>
  </si>
  <si>
    <t>29</t>
    <phoneticPr fontId="33"/>
  </si>
  <si>
    <t>（つづき）</t>
    <phoneticPr fontId="33"/>
  </si>
  <si>
    <t>（つづき）</t>
    <phoneticPr fontId="33"/>
  </si>
  <si>
    <t>29</t>
    <phoneticPr fontId="33"/>
  </si>
  <si>
    <t>教育・保育職員数</t>
    <rPh sb="0" eb="2">
      <t>キョウイク</t>
    </rPh>
    <rPh sb="3" eb="5">
      <t>ホイク</t>
    </rPh>
    <rPh sb="5" eb="6">
      <t>ショク</t>
    </rPh>
    <rPh sb="6" eb="7">
      <t>イン</t>
    </rPh>
    <rPh sb="7" eb="8">
      <t>スウ</t>
    </rPh>
    <phoneticPr fontId="33"/>
  </si>
  <si>
    <t>令和2年</t>
    <rPh sb="0" eb="2">
      <t>レイワ</t>
    </rPh>
    <rPh sb="3" eb="4">
      <t>ネン</t>
    </rPh>
    <phoneticPr fontId="33"/>
  </si>
  <si>
    <t>平成　22</t>
    <rPh sb="0" eb="2">
      <t>ヘイセイ</t>
    </rPh>
    <phoneticPr fontId="33"/>
  </si>
  <si>
    <t>※名栗地区行政センターには、分館（あすなろ会館・ふるさと会館）の数値を含む。
　　　　　　</t>
    <rPh sb="1" eb="3">
      <t>ナグリ</t>
    </rPh>
    <rPh sb="3" eb="5">
      <t>チク</t>
    </rPh>
    <rPh sb="5" eb="7">
      <t>ギョウセイ</t>
    </rPh>
    <rPh sb="14" eb="16">
      <t>ブンカン</t>
    </rPh>
    <rPh sb="21" eb="23">
      <t>カイカン</t>
    </rPh>
    <rPh sb="28" eb="30">
      <t>カイカン</t>
    </rPh>
    <rPh sb="32" eb="34">
      <t>スウチ</t>
    </rPh>
    <rPh sb="35" eb="36">
      <t>フク</t>
    </rPh>
    <phoneticPr fontId="33"/>
  </si>
  <si>
    <t>令和元年度</t>
    <rPh sb="0" eb="2">
      <t>レイワ</t>
    </rPh>
    <rPh sb="2" eb="3">
      <t>モト</t>
    </rPh>
    <rPh sb="3" eb="5">
      <t>ネンド</t>
    </rPh>
    <phoneticPr fontId="33"/>
  </si>
  <si>
    <t>※令和2年度の結果の公表は、令和3年度中を予定しているため、本表には令和元年度の結果を掲載している。</t>
  </si>
  <si>
    <t>令和元年度図書館蔵書冊数</t>
    <rPh sb="0" eb="1">
      <t>レイ</t>
    </rPh>
    <rPh sb="1" eb="2">
      <t>ワ</t>
    </rPh>
    <rPh sb="2" eb="4">
      <t>ガンネン</t>
    </rPh>
    <rPh sb="3" eb="5">
      <t>ネンド</t>
    </rPh>
    <rPh sb="5" eb="8">
      <t>トショカン</t>
    </rPh>
    <rPh sb="8" eb="9">
      <t>ゾウ</t>
    </rPh>
    <rPh sb="9" eb="10">
      <t>ショ</t>
    </rPh>
    <rPh sb="10" eb="12">
      <t>サツスウ</t>
    </rPh>
    <phoneticPr fontId="33"/>
  </si>
  <si>
    <t>27年</t>
    <rPh sb="2" eb="3">
      <t>ネン</t>
    </rPh>
    <phoneticPr fontId="33"/>
  </si>
  <si>
    <t>22年</t>
    <rPh sb="2" eb="3">
      <t>ネン</t>
    </rPh>
    <phoneticPr fontId="33"/>
  </si>
  <si>
    <t>17年</t>
    <rPh sb="2" eb="3">
      <t>ネン</t>
    </rPh>
    <phoneticPr fontId="33"/>
  </si>
  <si>
    <t>12年</t>
    <rPh sb="2" eb="3">
      <t>ネン</t>
    </rPh>
    <phoneticPr fontId="33"/>
  </si>
  <si>
    <t>平成7年</t>
    <rPh sb="0" eb="2">
      <t>ヘイセイ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</si>
</sst>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.0"/>
    <numFmt numFmtId="178" formatCode="#,##0_ "/>
    <numFmt numFmtId="180" formatCode="0_ 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trike/>
      <sz val="9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22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4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3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15">
    <xf numFmtId="0" fontId="0" fillId="0" borderId="0" xfId="0"/>
    <xf numFmtId="0" fontId="0" fillId="0" borderId="10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20" fillId="0" borderId="0" xfId="0" applyFont="1" applyAlignment="1">
      <alignment horizontal="center"/>
    </xf>
    <xf numFmtId="38" fontId="0" fillId="0" borderId="0" xfId="0" applyNumberFormat="1" applyBorder="1"/>
    <xf numFmtId="38" fontId="19" fillId="0" borderId="0" xfId="33" applyFont="1" applyFill="1" applyBorder="1"/>
    <xf numFmtId="38" fontId="19" fillId="0" borderId="0" xfId="33" applyFont="1" applyBorder="1"/>
    <xf numFmtId="0" fontId="19" fillId="0" borderId="10" xfId="0" applyFont="1" applyBorder="1" applyAlignment="1">
      <alignment horizontal="center" vertical="center"/>
    </xf>
    <xf numFmtId="38" fontId="19" fillId="0" borderId="0" xfId="33" applyFont="1" applyFill="1" applyBorder="1" applyAlignment="1">
      <alignment horizontal="right" vertical="center"/>
    </xf>
    <xf numFmtId="38" fontId="19" fillId="0" borderId="0" xfId="33" applyFont="1" applyFill="1" applyAlignment="1">
      <alignment horizontal="right" vertical="center"/>
    </xf>
    <xf numFmtId="38" fontId="19" fillId="0" borderId="11" xfId="33" applyFont="1" applyFill="1" applyBorder="1" applyAlignment="1">
      <alignment horizontal="right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38" fontId="0" fillId="0" borderId="0" xfId="0" applyNumberFormat="1"/>
    <xf numFmtId="0" fontId="0" fillId="0" borderId="0" xfId="0" applyFill="1"/>
    <xf numFmtId="0" fontId="19" fillId="0" borderId="0" xfId="0" applyFont="1" applyFill="1"/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23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right"/>
    </xf>
    <xf numFmtId="0" fontId="19" fillId="0" borderId="15" xfId="0" applyFont="1" applyFill="1" applyBorder="1"/>
    <xf numFmtId="0" fontId="19" fillId="0" borderId="16" xfId="0" applyFont="1" applyFill="1" applyBorder="1"/>
    <xf numFmtId="0" fontId="19" fillId="0" borderId="17" xfId="0" applyFont="1" applyFill="1" applyBorder="1"/>
    <xf numFmtId="0" fontId="0" fillId="0" borderId="18" xfId="0" applyFill="1" applyBorder="1" applyAlignment="1"/>
    <xf numFmtId="0" fontId="24" fillId="0" borderId="18" xfId="0" applyFont="1" applyFill="1" applyBorder="1" applyAlignment="1">
      <alignment horizontal="right" vertical="top"/>
    </xf>
    <xf numFmtId="0" fontId="24" fillId="0" borderId="10" xfId="0" applyFont="1" applyFill="1" applyBorder="1" applyAlignment="1">
      <alignment horizontal="center" vertical="center" shrinkToFit="1"/>
    </xf>
    <xf numFmtId="0" fontId="19" fillId="0" borderId="19" xfId="0" applyFont="1" applyFill="1" applyBorder="1"/>
    <xf numFmtId="0" fontId="25" fillId="0" borderId="0" xfId="0" applyFont="1" applyFill="1" applyAlignment="1">
      <alignment horizontal="right" vertical="top"/>
    </xf>
    <xf numFmtId="0" fontId="26" fillId="0" borderId="0" xfId="0" applyFont="1" applyFill="1" applyAlignment="1">
      <alignment horizontal="right" vertical="center"/>
    </xf>
    <xf numFmtId="0" fontId="0" fillId="0" borderId="0" xfId="0" applyFont="1" applyFill="1"/>
    <xf numFmtId="49" fontId="19" fillId="0" borderId="0" xfId="33" applyNumberFormat="1" applyFont="1" applyFill="1" applyBorder="1" applyAlignment="1">
      <alignment horizontal="right" vertical="center"/>
    </xf>
    <xf numFmtId="0" fontId="19" fillId="0" borderId="0" xfId="0" applyFont="1" applyFill="1" applyBorder="1"/>
    <xf numFmtId="0" fontId="19" fillId="0" borderId="20" xfId="0" applyFont="1" applyFill="1" applyBorder="1"/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shrinkToFit="1"/>
    </xf>
    <xf numFmtId="0" fontId="0" fillId="0" borderId="18" xfId="0" applyFill="1" applyBorder="1"/>
    <xf numFmtId="0" fontId="0" fillId="0" borderId="19" xfId="0" applyFill="1" applyBorder="1"/>
    <xf numFmtId="0" fontId="26" fillId="0" borderId="0" xfId="0" applyFont="1" applyFill="1" applyAlignment="1">
      <alignment horizontal="right" vertical="top"/>
    </xf>
    <xf numFmtId="0" fontId="0" fillId="0" borderId="0" xfId="0" applyFill="1" applyBorder="1" applyAlignment="1">
      <alignment horizontal="distributed" vertical="center"/>
    </xf>
    <xf numFmtId="38" fontId="0" fillId="0" borderId="0" xfId="33" applyFont="1" applyFill="1" applyAlignment="1">
      <alignment horizontal="right" vertical="center"/>
    </xf>
    <xf numFmtId="38" fontId="0" fillId="0" borderId="0" xfId="33" applyFont="1" applyFill="1" applyAlignment="1">
      <alignment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right" vertical="center"/>
    </xf>
    <xf numFmtId="0" fontId="0" fillId="0" borderId="16" xfId="0" applyFill="1" applyBorder="1"/>
    <xf numFmtId="0" fontId="0" fillId="0" borderId="17" xfId="0" applyFill="1" applyBorder="1"/>
    <xf numFmtId="0" fontId="0" fillId="0" borderId="20" xfId="0" applyFill="1" applyBorder="1"/>
    <xf numFmtId="0" fontId="20" fillId="0" borderId="0" xfId="0" applyFont="1" applyFill="1" applyAlignment="1">
      <alignment horizontal="center"/>
    </xf>
    <xf numFmtId="0" fontId="19" fillId="0" borderId="15" xfId="0" applyFont="1" applyFill="1" applyBorder="1" applyAlignment="1">
      <alignment vertical="center"/>
    </xf>
    <xf numFmtId="0" fontId="19" fillId="0" borderId="0" xfId="0" applyFont="1" applyFill="1" applyAlignment="1">
      <alignment horizontal="right" vertical="center" wrapText="1"/>
    </xf>
    <xf numFmtId="38" fontId="19" fillId="0" borderId="0" xfId="33" applyFont="1" applyFill="1" applyAlignment="1">
      <alignment horizontal="right" vertical="center" wrapText="1"/>
    </xf>
    <xf numFmtId="0" fontId="19" fillId="0" borderId="0" xfId="0" applyFont="1" applyFill="1" applyAlignment="1">
      <alignment vertical="center"/>
    </xf>
    <xf numFmtId="49" fontId="19" fillId="0" borderId="16" xfId="0" applyNumberFormat="1" applyFont="1" applyFill="1" applyBorder="1" applyAlignment="1">
      <alignment horizontal="right"/>
    </xf>
    <xf numFmtId="0" fontId="19" fillId="0" borderId="18" xfId="0" applyFont="1" applyFill="1" applyBorder="1"/>
    <xf numFmtId="0" fontId="19" fillId="0" borderId="0" xfId="0" applyFont="1" applyFill="1" applyBorder="1" applyAlignment="1">
      <alignment horizontal="right"/>
    </xf>
    <xf numFmtId="38" fontId="19" fillId="0" borderId="0" xfId="33" applyFont="1" applyFill="1"/>
    <xf numFmtId="0" fontId="0" fillId="0" borderId="0" xfId="0" applyFill="1" applyAlignment="1">
      <alignment horizontal="center"/>
    </xf>
    <xf numFmtId="0" fontId="26" fillId="0" borderId="18" xfId="0" applyFont="1" applyFill="1" applyBorder="1" applyAlignment="1">
      <alignment horizontal="right" vertical="top"/>
    </xf>
    <xf numFmtId="0" fontId="0" fillId="0" borderId="0" xfId="0" applyFill="1" applyBorder="1" applyAlignment="1"/>
    <xf numFmtId="0" fontId="22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8" xfId="0" applyFont="1" applyFill="1" applyBorder="1"/>
    <xf numFmtId="0" fontId="22" fillId="0" borderId="15" xfId="0" applyFont="1" applyFill="1" applyBorder="1"/>
    <xf numFmtId="38" fontId="19" fillId="0" borderId="0" xfId="33" applyFont="1" applyFill="1" applyAlignment="1">
      <alignment horizontal="right"/>
    </xf>
    <xf numFmtId="38" fontId="19" fillId="0" borderId="0" xfId="33" applyFont="1" applyFill="1" applyBorder="1" applyAlignment="1">
      <alignment horizontal="right"/>
    </xf>
    <xf numFmtId="38" fontId="19" fillId="0" borderId="0" xfId="33" applyFont="1" applyFill="1" applyAlignment="1"/>
    <xf numFmtId="49" fontId="19" fillId="0" borderId="0" xfId="33" applyNumberFormat="1" applyFont="1" applyFill="1" applyBorder="1" applyAlignment="1">
      <alignment horizontal="right"/>
    </xf>
    <xf numFmtId="0" fontId="19" fillId="0" borderId="0" xfId="33" applyNumberFormat="1" applyFont="1" applyFill="1" applyBorder="1" applyAlignment="1">
      <alignment horizontal="right"/>
    </xf>
    <xf numFmtId="176" fontId="19" fillId="0" borderId="0" xfId="33" applyNumberFormat="1" applyFont="1" applyFill="1" applyBorder="1" applyAlignment="1">
      <alignment horizontal="right"/>
    </xf>
    <xf numFmtId="0" fontId="19" fillId="0" borderId="16" xfId="0" applyFont="1" applyFill="1" applyBorder="1" applyAlignment="1"/>
    <xf numFmtId="0" fontId="19" fillId="0" borderId="17" xfId="0" applyFont="1" applyFill="1" applyBorder="1" applyAlignment="1"/>
    <xf numFmtId="0" fontId="19" fillId="0" borderId="18" xfId="0" applyFont="1" applyFill="1" applyBorder="1" applyAlignment="1"/>
    <xf numFmtId="0" fontId="19" fillId="0" borderId="19" xfId="0" applyFont="1" applyFill="1" applyBorder="1" applyAlignment="1"/>
    <xf numFmtId="0" fontId="0" fillId="0" borderId="16" xfId="0" applyFill="1" applyBorder="1" applyAlignment="1">
      <alignment horizontal="center"/>
    </xf>
    <xf numFmtId="0" fontId="27" fillId="0" borderId="18" xfId="0" applyFont="1" applyFill="1" applyBorder="1" applyAlignment="1">
      <alignment vertical="top"/>
    </xf>
    <xf numFmtId="0" fontId="24" fillId="0" borderId="18" xfId="0" applyFont="1" applyFill="1" applyBorder="1" applyAlignment="1">
      <alignment vertical="top"/>
    </xf>
    <xf numFmtId="0" fontId="24" fillId="0" borderId="0" xfId="0" applyFont="1" applyFill="1" applyAlignment="1">
      <alignment vertical="top"/>
    </xf>
    <xf numFmtId="0" fontId="0" fillId="0" borderId="19" xfId="0" applyFill="1" applyBorder="1" applyAlignment="1">
      <alignment horizontal="right" vertical="center"/>
    </xf>
    <xf numFmtId="0" fontId="0" fillId="0" borderId="0" xfId="0" applyFill="1" applyBorder="1"/>
    <xf numFmtId="0" fontId="0" fillId="0" borderId="15" xfId="0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38" fontId="19" fillId="0" borderId="0" xfId="33" applyFont="1" applyFill="1" applyAlignment="1">
      <alignment vertical="center"/>
    </xf>
    <xf numFmtId="38" fontId="0" fillId="0" borderId="0" xfId="0" applyNumberFormat="1" applyFont="1" applyFill="1" applyAlignment="1">
      <alignment vertical="center"/>
    </xf>
    <xf numFmtId="178" fontId="0" fillId="0" borderId="0" xfId="0" applyNumberFormat="1" applyFill="1" applyAlignment="1">
      <alignment vertical="center"/>
    </xf>
    <xf numFmtId="38" fontId="19" fillId="0" borderId="0" xfId="0" applyNumberFormat="1" applyFont="1" applyFill="1" applyAlignment="1">
      <alignment vertical="center"/>
    </xf>
    <xf numFmtId="178" fontId="19" fillId="0" borderId="0" xfId="0" applyNumberFormat="1" applyFont="1" applyFill="1" applyAlignment="1">
      <alignment vertical="center"/>
    </xf>
    <xf numFmtId="0" fontId="28" fillId="0" borderId="0" xfId="0" applyFont="1" applyFill="1"/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shrinkToFit="1"/>
    </xf>
    <xf numFmtId="0" fontId="29" fillId="0" borderId="14" xfId="0" applyFont="1" applyFill="1" applyBorder="1" applyAlignment="1">
      <alignment horizontal="center" vertical="center" shrinkToFit="1"/>
    </xf>
    <xf numFmtId="0" fontId="19" fillId="0" borderId="0" xfId="0" applyFont="1" applyFill="1" applyAlignment="1"/>
    <xf numFmtId="0" fontId="19" fillId="0" borderId="0" xfId="0" applyFont="1" applyFill="1" applyBorder="1" applyAlignment="1">
      <alignment vertical="center"/>
    </xf>
    <xf numFmtId="0" fontId="22" fillId="0" borderId="0" xfId="0" applyFont="1" applyFill="1"/>
    <xf numFmtId="0" fontId="29" fillId="0" borderId="0" xfId="0" applyFont="1" applyFill="1" applyBorder="1" applyAlignment="1">
      <alignment horizontal="center" vertical="center" shrinkToFit="1"/>
    </xf>
    <xf numFmtId="38" fontId="0" fillId="0" borderId="0" xfId="0" applyNumberFormat="1" applyFill="1"/>
    <xf numFmtId="0" fontId="29" fillId="0" borderId="14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38" fontId="19" fillId="0" borderId="11" xfId="33" applyFont="1" applyFill="1" applyBorder="1" applyAlignment="1">
      <alignment vertical="center"/>
    </xf>
    <xf numFmtId="38" fontId="19" fillId="0" borderId="0" xfId="33" applyFont="1" applyFill="1" applyBorder="1" applyAlignment="1">
      <alignment vertical="center"/>
    </xf>
    <xf numFmtId="0" fontId="29" fillId="0" borderId="0" xfId="0" applyFont="1" applyFill="1"/>
    <xf numFmtId="0" fontId="21" fillId="0" borderId="0" xfId="0" applyFont="1" applyFill="1" applyAlignment="1"/>
    <xf numFmtId="0" fontId="26" fillId="0" borderId="21" xfId="0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0" xfId="0" applyFont="1" applyFill="1" applyAlignment="1"/>
    <xf numFmtId="0" fontId="23" fillId="0" borderId="18" xfId="0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right" vertical="top"/>
    </xf>
    <xf numFmtId="0" fontId="23" fillId="0" borderId="0" xfId="0" applyFont="1" applyFill="1" applyBorder="1" applyAlignment="1">
      <alignment horizontal="right" vertical="top"/>
    </xf>
    <xf numFmtId="0" fontId="19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/>
    </xf>
    <xf numFmtId="3" fontId="19" fillId="0" borderId="11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right"/>
    </xf>
    <xf numFmtId="0" fontId="0" fillId="0" borderId="2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8" fillId="0" borderId="0" xfId="0" applyFont="1" applyFill="1" applyBorder="1" applyAlignment="1"/>
    <xf numFmtId="0" fontId="2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19" fillId="0" borderId="15" xfId="0" applyFont="1" applyFill="1" applyBorder="1" applyAlignment="1"/>
    <xf numFmtId="0" fontId="23" fillId="0" borderId="0" xfId="0" applyFont="1" applyFill="1" applyBorder="1" applyAlignment="1">
      <alignment horizontal="right" vertical="top" wrapText="1"/>
    </xf>
    <xf numFmtId="3" fontId="19" fillId="0" borderId="0" xfId="0" applyNumberFormat="1" applyFont="1" applyFill="1" applyAlignment="1">
      <alignment horizontal="right" vertical="center"/>
    </xf>
    <xf numFmtId="0" fontId="19" fillId="24" borderId="0" xfId="0" applyFont="1" applyFill="1" applyAlignment="1">
      <alignment horizontal="right" vertical="center"/>
    </xf>
    <xf numFmtId="0" fontId="21" fillId="0" borderId="0" xfId="0" applyFont="1" applyFill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/>
    <xf numFmtId="0" fontId="0" fillId="0" borderId="0" xfId="0" applyFont="1" applyFill="1" applyBorder="1" applyAlignment="1">
      <alignment horizontal="right" vertical="top" wrapText="1"/>
    </xf>
    <xf numFmtId="0" fontId="19" fillId="0" borderId="15" xfId="0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49" fontId="19" fillId="0" borderId="15" xfId="0" applyNumberFormat="1" applyFont="1" applyFill="1" applyBorder="1" applyAlignment="1">
      <alignment horizontal="right" vertical="center"/>
    </xf>
    <xf numFmtId="49" fontId="19" fillId="0" borderId="17" xfId="0" applyNumberFormat="1" applyFont="1" applyFill="1" applyBorder="1" applyAlignment="1">
      <alignment horizontal="right" vertical="center"/>
    </xf>
    <xf numFmtId="3" fontId="19" fillId="0" borderId="16" xfId="0" applyNumberFormat="1" applyFont="1" applyFill="1" applyBorder="1" applyAlignment="1">
      <alignment horizontal="right" vertical="center"/>
    </xf>
    <xf numFmtId="3" fontId="2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22" fillId="0" borderId="0" xfId="0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vertical="center"/>
    </xf>
    <xf numFmtId="0" fontId="19" fillId="0" borderId="22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24" fillId="0" borderId="0" xfId="0" applyFont="1" applyFill="1" applyAlignment="1">
      <alignment horizontal="right" vertical="top"/>
    </xf>
    <xf numFmtId="3" fontId="0" fillId="0" borderId="0" xfId="0" applyNumberFormat="1" applyFill="1"/>
    <xf numFmtId="49" fontId="19" fillId="0" borderId="0" xfId="0" applyNumberFormat="1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178" fontId="0" fillId="0" borderId="0" xfId="0" applyNumberFormat="1" applyFill="1" applyBorder="1" applyAlignment="1">
      <alignment vertical="center"/>
    </xf>
    <xf numFmtId="178" fontId="19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right" vertical="center" wrapText="1"/>
    </xf>
    <xf numFmtId="38" fontId="19" fillId="0" borderId="0" xfId="33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horizontal="right"/>
    </xf>
    <xf numFmtId="0" fontId="24" fillId="0" borderId="18" xfId="0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3" fontId="19" fillId="0" borderId="20" xfId="0" applyNumberFormat="1" applyFont="1" applyFill="1" applyBorder="1" applyAlignment="1">
      <alignment horizontal="right" vertical="center"/>
    </xf>
    <xf numFmtId="0" fontId="19" fillId="0" borderId="16" xfId="0" applyFont="1" applyFill="1" applyBorder="1" applyAlignment="1">
      <alignment horizontal="right" vertical="center"/>
    </xf>
    <xf numFmtId="38" fontId="19" fillId="0" borderId="16" xfId="33" applyFont="1" applyFill="1" applyBorder="1" applyAlignment="1">
      <alignment horizontal="right" vertical="center"/>
    </xf>
    <xf numFmtId="180" fontId="19" fillId="0" borderId="0" xfId="33" applyNumberFormat="1" applyFont="1" applyFill="1" applyAlignment="1">
      <alignment horizontal="right" vertical="center"/>
    </xf>
    <xf numFmtId="0" fontId="0" fillId="0" borderId="10" xfId="0" applyFill="1" applyBorder="1" applyAlignment="1">
      <alignment horizontal="right"/>
    </xf>
    <xf numFmtId="0" fontId="0" fillId="0" borderId="0" xfId="0" applyFill="1" applyAlignment="1"/>
    <xf numFmtId="177" fontId="19" fillId="0" borderId="0" xfId="0" applyNumberFormat="1" applyFont="1" applyFill="1" applyAlignment="1"/>
    <xf numFmtId="178" fontId="34" fillId="26" borderId="10" xfId="33" applyNumberFormat="1" applyFont="1" applyFill="1" applyBorder="1"/>
    <xf numFmtId="178" fontId="19" fillId="26" borderId="10" xfId="33" applyNumberFormat="1" applyFont="1" applyFill="1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9" fillId="0" borderId="18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2" fillId="0" borderId="16" xfId="0" applyFont="1" applyFill="1" applyBorder="1" applyAlignment="1">
      <alignment horizontal="right"/>
    </xf>
    <xf numFmtId="0" fontId="19" fillId="0" borderId="2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left" vertical="top" wrapText="1"/>
    </xf>
    <xf numFmtId="0" fontId="24" fillId="0" borderId="18" xfId="0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distributed"/>
    </xf>
    <xf numFmtId="0" fontId="0" fillId="0" borderId="15" xfId="0" applyFont="1" applyFill="1" applyBorder="1" applyAlignment="1">
      <alignment horizontal="distributed"/>
    </xf>
    <xf numFmtId="38" fontId="0" fillId="0" borderId="11" xfId="33" applyFont="1" applyFill="1" applyBorder="1" applyAlignment="1">
      <alignment horizontal="right"/>
    </xf>
    <xf numFmtId="38" fontId="0" fillId="0" borderId="0" xfId="33" applyFont="1" applyFill="1" applyBorder="1" applyAlignment="1">
      <alignment horizontal="right"/>
    </xf>
    <xf numFmtId="0" fontId="19" fillId="0" borderId="0" xfId="0" applyFont="1" applyFill="1" applyAlignment="1">
      <alignment horizontal="distributed"/>
    </xf>
    <xf numFmtId="0" fontId="19" fillId="0" borderId="15" xfId="0" applyFont="1" applyFill="1" applyBorder="1" applyAlignment="1">
      <alignment horizontal="distributed"/>
    </xf>
    <xf numFmtId="0" fontId="19" fillId="0" borderId="0" xfId="0" applyFont="1" applyFill="1" applyBorder="1" applyAlignment="1">
      <alignment horizontal="distributed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38" fontId="0" fillId="0" borderId="0" xfId="33" applyFont="1" applyFill="1" applyAlignment="1">
      <alignment horizontal="right"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15" xfId="0" applyFont="1" applyFill="1" applyBorder="1" applyAlignment="1">
      <alignment horizontal="distributed" vertical="center"/>
    </xf>
    <xf numFmtId="38" fontId="19" fillId="0" borderId="0" xfId="33" applyFont="1" applyFill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24" fillId="0" borderId="0" xfId="0" applyFont="1" applyFill="1" applyBorder="1" applyAlignment="1">
      <alignment horizontal="right" vertical="top"/>
    </xf>
    <xf numFmtId="0" fontId="19" fillId="0" borderId="0" xfId="0" applyFont="1" applyFill="1" applyAlignment="1">
      <alignment horizontal="right" vertical="center"/>
    </xf>
    <xf numFmtId="0" fontId="19" fillId="0" borderId="0" xfId="33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right" vertical="center" wrapText="1"/>
    </xf>
    <xf numFmtId="38" fontId="19" fillId="0" borderId="0" xfId="33" applyFont="1" applyFill="1" applyAlignment="1">
      <alignment horizontal="right" vertical="center" wrapText="1"/>
    </xf>
    <xf numFmtId="0" fontId="19" fillId="0" borderId="1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/>
    </xf>
    <xf numFmtId="0" fontId="24" fillId="0" borderId="10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0" fillId="0" borderId="18" xfId="0" applyFill="1" applyBorder="1" applyAlignment="1"/>
    <xf numFmtId="0" fontId="26" fillId="0" borderId="18" xfId="0" applyFont="1" applyFill="1" applyBorder="1" applyAlignment="1">
      <alignment horizontal="right" vertical="top"/>
    </xf>
    <xf numFmtId="0" fontId="24" fillId="0" borderId="18" xfId="0" applyFont="1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22" fillId="0" borderId="18" xfId="0" applyFont="1" applyFill="1" applyBorder="1" applyAlignment="1">
      <alignment horizontal="center" vertical="center" textRotation="255"/>
    </xf>
    <xf numFmtId="0" fontId="0" fillId="0" borderId="18" xfId="0" applyFill="1" applyBorder="1" applyAlignment="1">
      <alignment horizontal="center" vertical="center" textRotation="255"/>
    </xf>
    <xf numFmtId="0" fontId="0" fillId="0" borderId="16" xfId="0" applyFill="1" applyBorder="1" applyAlignment="1">
      <alignment horizontal="center" vertical="center" textRotation="255"/>
    </xf>
    <xf numFmtId="0" fontId="26" fillId="0" borderId="21" xfId="0" applyFont="1" applyFill="1" applyBorder="1" applyAlignment="1">
      <alignment horizontal="right" vertical="top"/>
    </xf>
    <xf numFmtId="0" fontId="0" fillId="0" borderId="16" xfId="0" applyFill="1" applyBorder="1" applyAlignment="1">
      <alignment horizontal="center" vertical="center"/>
    </xf>
    <xf numFmtId="177" fontId="19" fillId="0" borderId="11" xfId="0" applyNumberFormat="1" applyFont="1" applyFill="1" applyBorder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textRotation="255"/>
    </xf>
    <xf numFmtId="0" fontId="0" fillId="0" borderId="0" xfId="0" applyFill="1" applyAlignment="1"/>
    <xf numFmtId="0" fontId="0" fillId="0" borderId="16" xfId="0" applyFill="1" applyBorder="1" applyAlignment="1"/>
    <xf numFmtId="0" fontId="19" fillId="0" borderId="18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77" fontId="19" fillId="0" borderId="11" xfId="0" applyNumberFormat="1" applyFont="1" applyFill="1" applyBorder="1" applyAlignment="1">
      <alignment horizontal="center"/>
    </xf>
    <xf numFmtId="177" fontId="19" fillId="0" borderId="0" xfId="0" applyNumberFormat="1" applyFont="1" applyFill="1" applyBorder="1" applyAlignment="1">
      <alignment horizontal="center"/>
    </xf>
    <xf numFmtId="177" fontId="19" fillId="0" borderId="0" xfId="0" applyNumberFormat="1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 vertical="center" textRotation="255"/>
    </xf>
    <xf numFmtId="0" fontId="0" fillId="0" borderId="0" xfId="0" applyFill="1" applyAlignment="1">
      <alignment horizontal="center" vertical="center" textRotation="255"/>
    </xf>
    <xf numFmtId="0" fontId="19" fillId="0" borderId="16" xfId="0" applyFont="1" applyFill="1" applyBorder="1" applyAlignment="1">
      <alignment horizontal="center" vertical="center" textRotation="255"/>
    </xf>
    <xf numFmtId="0" fontId="0" fillId="0" borderId="2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4" fillId="0" borderId="0" xfId="0" applyFont="1" applyFill="1" applyAlignment="1">
      <alignment horizontal="left" vertical="top" shrinkToFit="1"/>
    </xf>
    <xf numFmtId="0" fontId="19" fillId="0" borderId="18" xfId="0" applyFont="1" applyFill="1" applyBorder="1" applyAlignment="1">
      <alignment horizontal="left" vertical="top"/>
    </xf>
    <xf numFmtId="0" fontId="24" fillId="0" borderId="18" xfId="0" applyFont="1" applyFill="1" applyBorder="1" applyAlignment="1">
      <alignment horizontal="right" vertical="top" wrapText="1"/>
    </xf>
    <xf numFmtId="0" fontId="0" fillId="0" borderId="18" xfId="0" applyFill="1" applyBorder="1" applyAlignment="1">
      <alignment vertical="top" wrapText="1"/>
    </xf>
    <xf numFmtId="0" fontId="22" fillId="0" borderId="16" xfId="0" applyFont="1" applyFill="1" applyBorder="1" applyAlignment="1">
      <alignment horizontal="left"/>
    </xf>
    <xf numFmtId="0" fontId="29" fillId="0" borderId="13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shrinkToFit="1"/>
    </xf>
    <xf numFmtId="38" fontId="19" fillId="0" borderId="11" xfId="33" applyFont="1" applyFill="1" applyBorder="1" applyAlignment="1">
      <alignment horizontal="center" vertical="center"/>
    </xf>
    <xf numFmtId="38" fontId="19" fillId="0" borderId="0" xfId="33" applyFont="1" applyFill="1" applyBorder="1" applyAlignment="1">
      <alignment horizontal="center" vertical="center"/>
    </xf>
    <xf numFmtId="38" fontId="19" fillId="0" borderId="0" xfId="33" applyFont="1" applyFill="1" applyAlignment="1">
      <alignment horizontal="center" vertical="center"/>
    </xf>
    <xf numFmtId="0" fontId="19" fillId="0" borderId="16" xfId="0" applyFont="1" applyFill="1" applyBorder="1" applyAlignment="1">
      <alignment horizontal="right"/>
    </xf>
    <xf numFmtId="0" fontId="29" fillId="0" borderId="13" xfId="0" applyFont="1" applyFill="1" applyBorder="1" applyAlignment="1">
      <alignment horizontal="center" vertical="center" shrinkToFit="1"/>
    </xf>
    <xf numFmtId="38" fontId="24" fillId="0" borderId="18" xfId="33" applyFont="1" applyFill="1" applyBorder="1" applyAlignment="1">
      <alignment horizontal="right" vertical="top" wrapText="1"/>
    </xf>
    <xf numFmtId="0" fontId="29" fillId="0" borderId="18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38" fontId="24" fillId="0" borderId="18" xfId="33" applyFont="1" applyFill="1" applyBorder="1" applyAlignment="1">
      <alignment horizontal="right" vertical="top"/>
    </xf>
    <xf numFmtId="0" fontId="21" fillId="0" borderId="0" xfId="0" applyFont="1" applyFill="1" applyAlignment="1"/>
    <xf numFmtId="0" fontId="28" fillId="0" borderId="22" xfId="0" applyFont="1" applyFill="1" applyBorder="1" applyAlignment="1"/>
    <xf numFmtId="0" fontId="26" fillId="0" borderId="18" xfId="0" applyFont="1" applyFill="1" applyBorder="1" applyAlignment="1">
      <alignment horizontal="left" vertical="center"/>
    </xf>
    <xf numFmtId="38" fontId="19" fillId="0" borderId="11" xfId="33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40" fontId="19" fillId="0" borderId="0" xfId="33" applyNumberFormat="1" applyFont="1" applyFill="1" applyAlignment="1">
      <alignment horizontal="right" vertical="center"/>
    </xf>
    <xf numFmtId="0" fontId="25" fillId="0" borderId="20" xfId="0" applyFont="1" applyFill="1" applyBorder="1" applyAlignment="1">
      <alignment horizontal="left" indent="1"/>
    </xf>
    <xf numFmtId="0" fontId="26" fillId="0" borderId="16" xfId="0" applyFont="1" applyBorder="1" applyAlignment="1">
      <alignment horizontal="left" indent="1"/>
    </xf>
    <xf numFmtId="0" fontId="24" fillId="0" borderId="18" xfId="0" applyFont="1" applyFill="1" applyBorder="1" applyAlignment="1">
      <alignment horizontal="left" vertical="top"/>
    </xf>
    <xf numFmtId="0" fontId="23" fillId="0" borderId="18" xfId="0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left" vertical="top"/>
    </xf>
    <xf numFmtId="0" fontId="30" fillId="0" borderId="16" xfId="0" applyFont="1" applyFill="1" applyBorder="1" applyAlignment="1">
      <alignment horizontal="right"/>
    </xf>
    <xf numFmtId="0" fontId="28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 shrinkToFit="1"/>
    </xf>
    <xf numFmtId="3" fontId="19" fillId="0" borderId="11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vertical="top"/>
    </xf>
    <xf numFmtId="0" fontId="31" fillId="0" borderId="0" xfId="0" applyFont="1" applyFill="1" applyAlignment="1">
      <alignment horizontal="center"/>
    </xf>
    <xf numFmtId="0" fontId="24" fillId="0" borderId="16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19" fillId="0" borderId="16" xfId="0" applyFont="1" applyFill="1" applyBorder="1" applyAlignment="1"/>
    <xf numFmtId="0" fontId="19" fillId="0" borderId="17" xfId="0" applyFont="1" applyFill="1" applyBorder="1" applyAlignment="1"/>
    <xf numFmtId="0" fontId="0" fillId="0" borderId="2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49" fontId="0" fillId="0" borderId="15" xfId="0" applyNumberFormat="1" applyFill="1" applyBorder="1" applyAlignment="1">
      <alignment vertical="center"/>
    </xf>
    <xf numFmtId="0" fontId="31" fillId="25" borderId="0" xfId="0" applyFont="1" applyFill="1" applyAlignment="1">
      <alignment horizontal="center" vertical="center"/>
    </xf>
    <xf numFmtId="0" fontId="0" fillId="0" borderId="0" xfId="0" applyFont="1" applyFill="1" applyBorder="1" applyAlignment="1"/>
    <xf numFmtId="0" fontId="0" fillId="0" borderId="16" xfId="0" applyFont="1" applyFill="1" applyBorder="1" applyAlignment="1"/>
    <xf numFmtId="0" fontId="0" fillId="0" borderId="22" xfId="0" applyFont="1" applyFill="1" applyBorder="1" applyAlignment="1">
      <alignment horizontal="center" vertical="center"/>
    </xf>
    <xf numFmtId="3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児童・生徒数の推移</a:t>
            </a:r>
          </a:p>
        </c:rich>
      </c:tx>
      <c:layout>
        <c:manualLayout>
          <c:xMode val="edge"/>
          <c:yMode val="edge"/>
          <c:x val="0.36477144240465087"/>
          <c:y val="3.1042128603104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5.6865503143354999E-2"/>
          <c:y val="0.17516648676388274"/>
          <c:w val="0.91262197727628269"/>
          <c:h val="0.68071027134825313"/>
        </c:manualLayout>
      </c:layout>
      <c:lineChart>
        <c:grouping val="standard"/>
        <c:varyColors val="0"/>
        <c:ser>
          <c:idx val="1"/>
          <c:order val="0"/>
          <c:tx>
            <c:strRef>
              <c:f>P123グラフ!$B$1</c:f>
              <c:strCache>
                <c:ptCount val="1"/>
                <c:pt idx="0">
                  <c:v>小学校児童数</c:v>
                </c:pt>
              </c:strCache>
            </c:strRef>
          </c:tx>
          <c:spPr>
            <a:ln w="25400">
              <a:solidFill>
                <a:srgbClr val="FF00FF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P123グラフ!$A$2:$A$7</c:f>
              <c:strCache>
                <c:ptCount val="6"/>
                <c:pt idx="0">
                  <c:v>平成7年</c:v>
                </c:pt>
                <c:pt idx="1">
                  <c:v>12年</c:v>
                </c:pt>
                <c:pt idx="2">
                  <c:v>17年</c:v>
                </c:pt>
                <c:pt idx="3">
                  <c:v>22年</c:v>
                </c:pt>
                <c:pt idx="4">
                  <c:v>27年</c:v>
                </c:pt>
                <c:pt idx="5">
                  <c:v>令和2年</c:v>
                </c:pt>
              </c:strCache>
            </c:strRef>
          </c:cat>
          <c:val>
            <c:numRef>
              <c:f>P123グラフ!$B$2:$B$7</c:f>
              <c:numCache>
                <c:formatCode>#,##0_ </c:formatCode>
                <c:ptCount val="6"/>
                <c:pt idx="0">
                  <c:v>5713</c:v>
                </c:pt>
                <c:pt idx="1">
                  <c:v>5267</c:v>
                </c:pt>
                <c:pt idx="2">
                  <c:v>4794</c:v>
                </c:pt>
                <c:pt idx="3">
                  <c:v>4066</c:v>
                </c:pt>
                <c:pt idx="4">
                  <c:v>3594</c:v>
                </c:pt>
                <c:pt idx="5">
                  <c:v>3510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4D-43FA-8308-5E2EFC085654}"/>
            </c:ext>
          </c:extLst>
        </c:ser>
        <c:ser>
          <c:idx val="2"/>
          <c:order val="1"/>
          <c:tx>
            <c:strRef>
              <c:f>P123グラフ!$C$1</c:f>
              <c:strCache>
                <c:ptCount val="1"/>
                <c:pt idx="0">
                  <c:v>中学校生徒数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P123グラフ!$A$2:$A$7</c:f>
              <c:strCache>
                <c:ptCount val="6"/>
                <c:pt idx="0">
                  <c:v>平成7年</c:v>
                </c:pt>
                <c:pt idx="1">
                  <c:v>12年</c:v>
                </c:pt>
                <c:pt idx="2">
                  <c:v>17年</c:v>
                </c:pt>
                <c:pt idx="3">
                  <c:v>22年</c:v>
                </c:pt>
                <c:pt idx="4">
                  <c:v>27年</c:v>
                </c:pt>
                <c:pt idx="5">
                  <c:v>令和2年</c:v>
                </c:pt>
              </c:strCache>
            </c:strRef>
          </c:cat>
          <c:val>
            <c:numRef>
              <c:f>P123グラフ!$C$2:$C$7</c:f>
              <c:numCache>
                <c:formatCode>#,##0_ </c:formatCode>
                <c:ptCount val="6"/>
                <c:pt idx="0">
                  <c:v>3674</c:v>
                </c:pt>
                <c:pt idx="1">
                  <c:v>3256</c:v>
                </c:pt>
                <c:pt idx="2">
                  <c:v>3094</c:v>
                </c:pt>
                <c:pt idx="3">
                  <c:v>2614</c:v>
                </c:pt>
                <c:pt idx="4">
                  <c:v>2177</c:v>
                </c:pt>
                <c:pt idx="5">
                  <c:v>2150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4D-43FA-8308-5E2EFC085654}"/>
            </c:ext>
          </c:extLst>
        </c:ser>
        <c:ser>
          <c:idx val="3"/>
          <c:order val="2"/>
          <c:tx>
            <c:strRef>
              <c:f>P123グラフ!$D$1</c:f>
              <c:strCache>
                <c:ptCount val="1"/>
                <c:pt idx="0">
                  <c:v>高等学校生徒数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P123グラフ!$A$2:$A$7</c:f>
              <c:strCache>
                <c:ptCount val="6"/>
                <c:pt idx="0">
                  <c:v>平成7年</c:v>
                </c:pt>
                <c:pt idx="1">
                  <c:v>12年</c:v>
                </c:pt>
                <c:pt idx="2">
                  <c:v>17年</c:v>
                </c:pt>
                <c:pt idx="3">
                  <c:v>22年</c:v>
                </c:pt>
                <c:pt idx="4">
                  <c:v>27年</c:v>
                </c:pt>
                <c:pt idx="5">
                  <c:v>令和2年</c:v>
                </c:pt>
              </c:strCache>
            </c:strRef>
          </c:cat>
          <c:val>
            <c:numRef>
              <c:f>P123グラフ!$D$2:$D$7</c:f>
              <c:numCache>
                <c:formatCode>#,##0_ </c:formatCode>
                <c:ptCount val="6"/>
                <c:pt idx="0">
                  <c:v>4088</c:v>
                </c:pt>
                <c:pt idx="1">
                  <c:v>3802</c:v>
                </c:pt>
                <c:pt idx="2">
                  <c:v>3168</c:v>
                </c:pt>
                <c:pt idx="3">
                  <c:v>3020</c:v>
                </c:pt>
                <c:pt idx="4">
                  <c:v>2907</c:v>
                </c:pt>
                <c:pt idx="5">
                  <c:v>2741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4D-43FA-8308-5E2EFC085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487008"/>
        <c:axId val="1"/>
      </c:lineChart>
      <c:catAx>
        <c:axId val="303487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034870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6.9348174565067077E-3"/>
                <c:y val="0.10199567583719754"/>
              </c:manualLayout>
            </c:layout>
            <c:tx>
              <c:rich>
                <a:bodyPr rot="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r>
                    <a:rPr lang="ja-JP" altLang="en-US"/>
                    <a:t>単位：千人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880764904386957"/>
          <c:y val="0.65631998882623044"/>
          <c:w val="0.89181750339459998"/>
          <c:h val="0.79822709522728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図書館所蔵資料数割合</a:t>
            </a:r>
          </a:p>
        </c:rich>
      </c:tx>
      <c:layout>
        <c:manualLayout>
          <c:xMode val="edge"/>
          <c:yMode val="edge"/>
          <c:x val="0.34023970070039589"/>
          <c:y val="3.68662872364835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891358884006901"/>
          <c:y val="0.43087557603686638"/>
          <c:w val="0.72099496139270858"/>
          <c:h val="0.476958525345622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2F-417E-A680-1A77C5B56C2D}"/>
              </c:ext>
            </c:extLst>
          </c:dPt>
          <c:dPt>
            <c:idx val="1"/>
            <c:bubble3D val="0"/>
            <c:spPr>
              <a:pattFill prst="zigZag">
                <a:fgClr>
                  <a:srgbClr val="00B0F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162F-417E-A680-1A77C5B56C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62F-417E-A680-1A77C5B56C2D}"/>
              </c:ext>
            </c:extLst>
          </c:dPt>
          <c:dPt>
            <c:idx val="3"/>
            <c:bubble3D val="0"/>
            <c:spPr>
              <a:pattFill prst="wdDnDiag">
                <a:fgClr>
                  <a:schemeClr val="accent1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162F-417E-A680-1A77C5B56C2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62F-417E-A680-1A77C5B56C2D}"/>
              </c:ext>
            </c:extLst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62F-417E-A680-1A77C5B56C2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62F-417E-A680-1A77C5B56C2D}"/>
              </c:ext>
            </c:extLst>
          </c:dPt>
          <c:dPt>
            <c:idx val="7"/>
            <c:bubble3D val="0"/>
            <c:spPr>
              <a:pattFill prst="pct80">
                <a:fgClr>
                  <a:schemeClr val="accent1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7-162F-417E-A680-1A77C5B56C2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62F-417E-A680-1A77C5B56C2D}"/>
              </c:ext>
            </c:extLst>
          </c:dPt>
          <c:dPt>
            <c:idx val="9"/>
            <c:bubble3D val="0"/>
            <c:spPr>
              <a:pattFill prst="smConfetti">
                <a:fgClr>
                  <a:srgbClr val="00B0F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9-162F-417E-A680-1A77C5B56C2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62F-417E-A680-1A77C5B56C2D}"/>
              </c:ext>
            </c:extLst>
          </c:dPt>
          <c:dPt>
            <c:idx val="11"/>
            <c:bubble3D val="0"/>
            <c:spPr>
              <a:pattFill prst="ltHorz">
                <a:fgClr>
                  <a:schemeClr val="accent1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B-162F-417E-A680-1A77C5B56C2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62F-417E-A680-1A77C5B56C2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62F-417E-A680-1A77C5B56C2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62F-417E-A680-1A77C5B56C2D}"/>
              </c:ext>
            </c:extLst>
          </c:dPt>
          <c:dLbls>
            <c:dLbl>
              <c:idx val="0"/>
              <c:layout>
                <c:manualLayout>
                  <c:x val="-5.7244529516683344E-2"/>
                  <c:y val="-0.11732307655091501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2F-417E-A680-1A77C5B56C2D}"/>
                </c:ext>
              </c:extLst>
            </c:dLbl>
            <c:dLbl>
              <c:idx val="1"/>
              <c:layout>
                <c:manualLayout>
                  <c:x val="-2.9837009324110729E-2"/>
                  <c:y val="-0.11200769258681377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2F-417E-A680-1A77C5B56C2D}"/>
                </c:ext>
              </c:extLst>
            </c:dLbl>
            <c:dLbl>
              <c:idx val="2"/>
              <c:layout>
                <c:manualLayout>
                  <c:x val="-3.4153507054712082E-2"/>
                  <c:y val="-0.14399119464905596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2F-417E-A680-1A77C5B56C2D}"/>
                </c:ext>
              </c:extLst>
            </c:dLbl>
            <c:dLbl>
              <c:idx val="3"/>
              <c:layout>
                <c:manualLayout>
                  <c:x val="-7.9300039152564492E-2"/>
                  <c:y val="-0.14323935314537295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2F-417E-A680-1A77C5B56C2D}"/>
                </c:ext>
              </c:extLst>
            </c:dLbl>
            <c:dLbl>
              <c:idx val="4"/>
              <c:layout>
                <c:manualLayout>
                  <c:x val="-3.6159278432737342E-2"/>
                  <c:y val="-0.235334131620644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2F-417E-A680-1A77C5B56C2D}"/>
                </c:ext>
              </c:extLst>
            </c:dLbl>
            <c:dLbl>
              <c:idx val="5"/>
              <c:layout>
                <c:manualLayout>
                  <c:x val="1.2807383883644378E-2"/>
                  <c:y val="-6.0285690095189824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2F-417E-A680-1A77C5B56C2D}"/>
                </c:ext>
              </c:extLst>
            </c:dLbl>
            <c:dLbl>
              <c:idx val="6"/>
              <c:layout>
                <c:manualLayout>
                  <c:x val="1.8252490538130113E-2"/>
                  <c:y val="6.8532481826868302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2F-417E-A680-1A77C5B56C2D}"/>
                </c:ext>
              </c:extLst>
            </c:dLbl>
            <c:dLbl>
              <c:idx val="7"/>
              <c:layout>
                <c:manualLayout>
                  <c:x val="-3.3338118646771359E-2"/>
                  <c:y val="9.3570400474134174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2F-417E-A680-1A77C5B56C2D}"/>
                </c:ext>
              </c:extLst>
            </c:dLbl>
            <c:dLbl>
              <c:idx val="8"/>
              <c:layout>
                <c:manualLayout>
                  <c:x val="-8.3531996345760778E-2"/>
                  <c:y val="8.5126697872443258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2F-417E-A680-1A77C5B56C2D}"/>
                </c:ext>
              </c:extLst>
            </c:dLbl>
            <c:dLbl>
              <c:idx val="9"/>
              <c:layout>
                <c:manualLayout>
                  <c:x val="1.6229753048824697E-2"/>
                  <c:y val="-0.23562732077845108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2F-417E-A680-1A77C5B56C2D}"/>
                </c:ext>
              </c:extLst>
            </c:dLbl>
            <c:dLbl>
              <c:idx val="10"/>
              <c:layout>
                <c:manualLayout>
                  <c:x val="-7.0212223109563793E-2"/>
                  <c:y val="1.2949429708383198E-2"/>
                </c:manualLayout>
              </c:layout>
              <c:numFmt formatCode="0.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2F-417E-A680-1A77C5B56C2D}"/>
                </c:ext>
              </c:extLst>
            </c:dLbl>
            <c:dLbl>
              <c:idx val="11"/>
              <c:layout>
                <c:manualLayout>
                  <c:x val="-2.8937225388262936E-2"/>
                  <c:y val="-4.0763452955477342E-3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2F-417E-A680-1A77C5B56C2D}"/>
                </c:ext>
              </c:extLst>
            </c:dLbl>
            <c:dLbl>
              <c:idx val="12"/>
              <c:layout>
                <c:manualLayout>
                  <c:x val="-0.19339713751250706"/>
                  <c:y val="-1.1332293140776759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62F-417E-A680-1A77C5B56C2D}"/>
                </c:ext>
              </c:extLst>
            </c:dLbl>
            <c:dLbl>
              <c:idx val="13"/>
              <c:layout>
                <c:manualLayout>
                  <c:x val="-0.20130494047360101"/>
                  <c:y val="-0.11348283077518535"/>
                </c:manualLayout>
              </c:layout>
              <c:numFmt formatCode="0.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2F-417E-A680-1A77C5B56C2D}"/>
                </c:ext>
              </c:extLst>
            </c:dLbl>
            <c:dLbl>
              <c:idx val="14"/>
              <c:layout>
                <c:manualLayout>
                  <c:x val="-0.12571917460593668"/>
                  <c:y val="-0.18183920558317307"/>
                </c:manualLayout>
              </c:layout>
              <c:numFmt formatCode="0.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62F-417E-A680-1A77C5B56C2D}"/>
                </c:ext>
              </c:extLst>
            </c:dLbl>
            <c:numFmt formatCode="0%" sourceLinked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P123グラフ!$D$34:$D$48</c:f>
              <c:strCache>
                <c:ptCount val="15"/>
                <c:pt idx="0">
                  <c:v>総　　記</c:v>
                </c:pt>
                <c:pt idx="1">
                  <c:v>哲　　学</c:v>
                </c:pt>
                <c:pt idx="2">
                  <c:v>歴　　史</c:v>
                </c:pt>
                <c:pt idx="3">
                  <c:v>社会科学</c:v>
                </c:pt>
                <c:pt idx="4">
                  <c:v>自然科学</c:v>
                </c:pt>
                <c:pt idx="5">
                  <c:v>技　術</c:v>
                </c:pt>
                <c:pt idx="6">
                  <c:v>産　業</c:v>
                </c:pt>
                <c:pt idx="7">
                  <c:v>芸　術</c:v>
                </c:pt>
                <c:pt idx="8">
                  <c:v>言　語</c:v>
                </c:pt>
                <c:pt idx="9">
                  <c:v>文　学</c:v>
                </c:pt>
                <c:pt idx="10">
                  <c:v>洋 書</c:v>
                </c:pt>
                <c:pt idx="11">
                  <c:v>児童図書</c:v>
                </c:pt>
                <c:pt idx="12">
                  <c:v>郷土資料</c:v>
                </c:pt>
                <c:pt idx="13">
                  <c:v>ＣＤ</c:v>
                </c:pt>
                <c:pt idx="14">
                  <c:v>ＤＶＤ</c:v>
                </c:pt>
              </c:strCache>
            </c:strRef>
          </c:cat>
          <c:val>
            <c:numRef>
              <c:f>P123グラフ!$E$34:$E$48</c:f>
              <c:numCache>
                <c:formatCode>#,##0_);[Red]\(#,##0\)</c:formatCode>
                <c:ptCount val="15"/>
                <c:pt idx="0">
                  <c:v>8572</c:v>
                </c:pt>
                <c:pt idx="1">
                  <c:v>7149</c:v>
                </c:pt>
                <c:pt idx="2">
                  <c:v>19221</c:v>
                </c:pt>
                <c:pt idx="3">
                  <c:v>30169</c:v>
                </c:pt>
                <c:pt idx="4">
                  <c:v>13066</c:v>
                </c:pt>
                <c:pt idx="5">
                  <c:v>15620</c:v>
                </c:pt>
                <c:pt idx="6">
                  <c:v>6807</c:v>
                </c:pt>
                <c:pt idx="7">
                  <c:v>15576</c:v>
                </c:pt>
                <c:pt idx="8">
                  <c:v>2751</c:v>
                </c:pt>
                <c:pt idx="9">
                  <c:v>77423</c:v>
                </c:pt>
                <c:pt idx="10">
                  <c:v>708</c:v>
                </c:pt>
                <c:pt idx="11">
                  <c:v>107731</c:v>
                </c:pt>
                <c:pt idx="12">
                  <c:v>11589</c:v>
                </c:pt>
                <c:pt idx="13">
                  <c:v>688</c:v>
                </c:pt>
                <c:pt idx="14">
                  <c:v>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62F-417E-A680-1A77C5B56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</xdr:row>
      <xdr:rowOff>38100</xdr:rowOff>
    </xdr:from>
    <xdr:to>
      <xdr:col>17</xdr:col>
      <xdr:colOff>9525</xdr:colOff>
      <xdr:row>27</xdr:row>
      <xdr:rowOff>152400</xdr:rowOff>
    </xdr:to>
    <xdr:graphicFrame macro="">
      <xdr:nvGraphicFramePr>
        <xdr:cNvPr id="633264" name="Chart 1">
          <a:extLst>
            <a:ext uri="{FF2B5EF4-FFF2-40B4-BE49-F238E27FC236}">
              <a16:creationId xmlns:a16="http://schemas.microsoft.com/office/drawing/2014/main" id="{628AE6B5-72DE-49D3-8585-5025D65EB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19050</xdr:rowOff>
    </xdr:from>
    <xdr:to>
      <xdr:col>17</xdr:col>
      <xdr:colOff>57150</xdr:colOff>
      <xdr:row>54</xdr:row>
      <xdr:rowOff>28575</xdr:rowOff>
    </xdr:to>
    <xdr:graphicFrame macro="">
      <xdr:nvGraphicFramePr>
        <xdr:cNvPr id="633265" name="Chart 2">
          <a:extLst>
            <a:ext uri="{FF2B5EF4-FFF2-40B4-BE49-F238E27FC236}">
              <a16:creationId xmlns:a16="http://schemas.microsoft.com/office/drawing/2014/main" id="{F6E4E037-2E00-43A7-8FB0-D21CC05F5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561975</xdr:colOff>
      <xdr:row>26</xdr:row>
      <xdr:rowOff>57150</xdr:rowOff>
    </xdr:from>
    <xdr:to>
      <xdr:col>15</xdr:col>
      <xdr:colOff>371475</xdr:colOff>
      <xdr:row>27</xdr:row>
      <xdr:rowOff>114300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0C0F58B-15D7-44F9-B7E6-3B01779D849C}"/>
            </a:ext>
          </a:extLst>
        </xdr:cNvPr>
        <xdr:cNvSpPr txBox="1">
          <a:spLocks noChangeArrowheads="1"/>
        </xdr:cNvSpPr>
      </xdr:nvSpPr>
      <xdr:spPr bwMode="auto">
        <a:xfrm>
          <a:off x="7010400" y="4943475"/>
          <a:ext cx="53054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85725</xdr:colOff>
      <xdr:row>31</xdr:row>
      <xdr:rowOff>142874</xdr:rowOff>
    </xdr:from>
    <xdr:to>
      <xdr:col>15</xdr:col>
      <xdr:colOff>581025</xdr:colOff>
      <xdr:row>33</xdr:row>
      <xdr:rowOff>95249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70CC6BD4-4C09-401A-94A9-B465B3C11227}"/>
            </a:ext>
          </a:extLst>
        </xdr:cNvPr>
        <xdr:cNvSpPr txBox="1">
          <a:spLocks noChangeArrowheads="1"/>
        </xdr:cNvSpPr>
      </xdr:nvSpPr>
      <xdr:spPr bwMode="auto">
        <a:xfrm>
          <a:off x="11344275" y="5886449"/>
          <a:ext cx="11811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（令和元年度）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3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selection activeCell="F19" sqref="F19"/>
    </sheetView>
  </sheetViews>
  <sheetFormatPr defaultRowHeight="13.5" x14ac:dyDescent="0.15"/>
  <cols>
    <col min="1" max="1" width="16.5" bestFit="1" customWidth="1"/>
    <col min="2" max="3" width="13" bestFit="1" customWidth="1"/>
    <col min="4" max="4" width="15.125" bestFit="1" customWidth="1"/>
    <col min="12" max="12" width="9.125" customWidth="1"/>
  </cols>
  <sheetData>
    <row r="1" spans="1:17" ht="42" x14ac:dyDescent="0.4">
      <c r="A1" s="1" t="s">
        <v>1</v>
      </c>
      <c r="B1" s="1" t="s">
        <v>5</v>
      </c>
      <c r="C1" s="1" t="s">
        <v>9</v>
      </c>
      <c r="D1" s="1" t="s">
        <v>12</v>
      </c>
      <c r="H1" s="178" t="s">
        <v>10</v>
      </c>
      <c r="I1" s="178"/>
      <c r="J1" s="178"/>
      <c r="K1" s="178"/>
      <c r="L1" s="178"/>
      <c r="M1" s="178"/>
      <c r="N1" s="178"/>
      <c r="O1" s="178"/>
      <c r="P1" s="178"/>
      <c r="Q1" s="178"/>
    </row>
    <row r="2" spans="1:17" x14ac:dyDescent="0.15">
      <c r="A2" s="173" t="s">
        <v>294</v>
      </c>
      <c r="B2" s="176">
        <v>5713</v>
      </c>
      <c r="C2" s="176">
        <v>3674</v>
      </c>
      <c r="D2" s="176">
        <v>4088</v>
      </c>
    </row>
    <row r="3" spans="1:17" x14ac:dyDescent="0.15">
      <c r="A3" s="173" t="s">
        <v>293</v>
      </c>
      <c r="B3" s="176">
        <v>5267</v>
      </c>
      <c r="C3" s="176">
        <v>3256</v>
      </c>
      <c r="D3" s="176">
        <v>3802</v>
      </c>
    </row>
    <row r="4" spans="1:17" x14ac:dyDescent="0.15">
      <c r="A4" s="173" t="s">
        <v>292</v>
      </c>
      <c r="B4" s="176">
        <v>4794</v>
      </c>
      <c r="C4" s="176">
        <v>3094</v>
      </c>
      <c r="D4" s="176">
        <v>3168</v>
      </c>
    </row>
    <row r="5" spans="1:17" x14ac:dyDescent="0.15">
      <c r="A5" s="173" t="s">
        <v>291</v>
      </c>
      <c r="B5" s="176">
        <v>4066</v>
      </c>
      <c r="C5" s="176">
        <v>2614</v>
      </c>
      <c r="D5" s="176">
        <v>3020</v>
      </c>
    </row>
    <row r="6" spans="1:17" x14ac:dyDescent="0.15">
      <c r="A6" s="173" t="s">
        <v>290</v>
      </c>
      <c r="B6" s="177">
        <v>3594</v>
      </c>
      <c r="C6" s="177">
        <v>2177</v>
      </c>
      <c r="D6" s="177">
        <v>2907</v>
      </c>
    </row>
    <row r="7" spans="1:17" x14ac:dyDescent="0.15">
      <c r="A7" s="173" t="s">
        <v>284</v>
      </c>
      <c r="B7" s="177">
        <f>'P127'!C13</f>
        <v>3510</v>
      </c>
      <c r="C7" s="177">
        <f>'P127'!C29</f>
        <v>2150</v>
      </c>
      <c r="D7" s="177">
        <f>'P127'!C45</f>
        <v>2741</v>
      </c>
    </row>
    <row r="10" spans="1:17" x14ac:dyDescent="0.15">
      <c r="A10" s="2"/>
      <c r="B10" s="2"/>
      <c r="C10" s="2"/>
      <c r="D10" s="2"/>
    </row>
    <row r="11" spans="1:17" x14ac:dyDescent="0.15">
      <c r="A11" s="3"/>
      <c r="B11" s="2"/>
      <c r="C11" s="2"/>
      <c r="D11" s="2"/>
    </row>
    <row r="12" spans="1:17" x14ac:dyDescent="0.15">
      <c r="A12" s="3"/>
      <c r="B12" s="2"/>
      <c r="C12" s="2"/>
      <c r="D12" s="2"/>
    </row>
    <row r="13" spans="1:17" ht="18.75" x14ac:dyDescent="0.2">
      <c r="A13" s="3"/>
      <c r="B13" s="2"/>
      <c r="C13" s="2"/>
      <c r="D13" s="2"/>
      <c r="E13" s="4"/>
      <c r="F13" s="4"/>
    </row>
    <row r="14" spans="1:17" x14ac:dyDescent="0.15">
      <c r="A14" s="3"/>
      <c r="B14" s="2"/>
      <c r="C14" s="2"/>
      <c r="D14" s="2"/>
    </row>
    <row r="15" spans="1:17" x14ac:dyDescent="0.15">
      <c r="A15" s="3"/>
      <c r="B15" s="5"/>
      <c r="C15" s="5"/>
      <c r="D15" s="5"/>
    </row>
    <row r="16" spans="1:17" x14ac:dyDescent="0.15">
      <c r="A16" s="3"/>
      <c r="B16" s="6"/>
      <c r="C16" s="7"/>
      <c r="D16" s="7"/>
    </row>
    <row r="33" spans="4:6" x14ac:dyDescent="0.15">
      <c r="D33" s="179" t="s">
        <v>289</v>
      </c>
      <c r="E33" s="180"/>
    </row>
    <row r="34" spans="4:6" x14ac:dyDescent="0.15">
      <c r="D34" s="8" t="s">
        <v>20</v>
      </c>
      <c r="E34" s="9">
        <f>'P130'!E15</f>
        <v>8572</v>
      </c>
      <c r="F34">
        <f t="shared" ref="F34:F48" si="0">E34/$E$49*100</f>
        <v>2.6973533086002521</v>
      </c>
    </row>
    <row r="35" spans="4:6" x14ac:dyDescent="0.15">
      <c r="D35" s="8" t="s">
        <v>23</v>
      </c>
      <c r="E35" s="9">
        <f>'P130'!F15</f>
        <v>7149</v>
      </c>
      <c r="F35">
        <f>E35/$E$49*100</f>
        <v>2.2495775552010269</v>
      </c>
    </row>
    <row r="36" spans="4:6" x14ac:dyDescent="0.15">
      <c r="D36" s="8" t="s">
        <v>24</v>
      </c>
      <c r="E36" s="9">
        <f>'P130'!G15</f>
        <v>19221</v>
      </c>
      <c r="F36">
        <f t="shared" si="0"/>
        <v>6.0482767084234075</v>
      </c>
    </row>
    <row r="37" spans="4:6" x14ac:dyDescent="0.15">
      <c r="D37" s="8" t="s">
        <v>25</v>
      </c>
      <c r="E37" s="10">
        <f>'P130'!H15</f>
        <v>30169</v>
      </c>
      <c r="F37">
        <f t="shared" si="0"/>
        <v>9.4932865104014255</v>
      </c>
    </row>
    <row r="38" spans="4:6" x14ac:dyDescent="0.15">
      <c r="D38" s="8" t="s">
        <v>2</v>
      </c>
      <c r="E38" s="9">
        <f>'P130'!I15</f>
        <v>13066</v>
      </c>
      <c r="F38">
        <f t="shared" si="0"/>
        <v>4.1114813730950646</v>
      </c>
    </row>
    <row r="39" spans="4:6" x14ac:dyDescent="0.15">
      <c r="D39" s="8" t="s">
        <v>26</v>
      </c>
      <c r="E39" s="11">
        <f>'P130'!J15</f>
        <v>15620</v>
      </c>
      <c r="F39">
        <f t="shared" si="0"/>
        <v>4.9151491694278979</v>
      </c>
    </row>
    <row r="40" spans="4:6" x14ac:dyDescent="0.15">
      <c r="D40" s="8" t="s">
        <v>29</v>
      </c>
      <c r="E40" s="10">
        <f>'P130'!K15</f>
        <v>6807</v>
      </c>
      <c r="F40">
        <f t="shared" si="0"/>
        <v>2.1419603326693792</v>
      </c>
    </row>
    <row r="41" spans="4:6" x14ac:dyDescent="0.15">
      <c r="D41" s="8" t="s">
        <v>30</v>
      </c>
      <c r="E41" s="9">
        <f>'P130'!C30</f>
        <v>15576</v>
      </c>
      <c r="F41">
        <f t="shared" si="0"/>
        <v>4.9013036788097919</v>
      </c>
    </row>
    <row r="42" spans="4:6" x14ac:dyDescent="0.15">
      <c r="D42" s="8" t="s">
        <v>32</v>
      </c>
      <c r="E42" s="9">
        <f>'P130'!D30</f>
        <v>2751</v>
      </c>
      <c r="F42">
        <f t="shared" si="0"/>
        <v>0.86565783387299278</v>
      </c>
    </row>
    <row r="43" spans="4:6" x14ac:dyDescent="0.15">
      <c r="D43" s="8" t="s">
        <v>16</v>
      </c>
      <c r="E43" s="9">
        <f>'P130'!E30</f>
        <v>77423</v>
      </c>
      <c r="F43">
        <f t="shared" si="0"/>
        <v>24.36271409376544</v>
      </c>
    </row>
    <row r="44" spans="4:6" x14ac:dyDescent="0.15">
      <c r="D44" s="12" t="s">
        <v>245</v>
      </c>
      <c r="E44" s="9">
        <f>'P130'!F30</f>
        <v>708</v>
      </c>
      <c r="F44">
        <f t="shared" si="0"/>
        <v>0.22278653085499051</v>
      </c>
    </row>
    <row r="45" spans="4:6" x14ac:dyDescent="0.15">
      <c r="D45" s="8" t="s">
        <v>35</v>
      </c>
      <c r="E45" s="10">
        <f>'P130'!G30</f>
        <v>107731</v>
      </c>
      <c r="F45">
        <f t="shared" si="0"/>
        <v>33.899739767710429</v>
      </c>
    </row>
    <row r="46" spans="4:6" x14ac:dyDescent="0.15">
      <c r="D46" s="8" t="s">
        <v>7</v>
      </c>
      <c r="E46" s="9">
        <f>'P130'!H30</f>
        <v>11589</v>
      </c>
      <c r="F46">
        <f t="shared" si="0"/>
        <v>3.6467134266645265</v>
      </c>
    </row>
    <row r="47" spans="4:6" x14ac:dyDescent="0.15">
      <c r="D47" s="13" t="s">
        <v>27</v>
      </c>
      <c r="E47" s="14">
        <f>'P130'!I30</f>
        <v>688</v>
      </c>
      <c r="F47">
        <f t="shared" si="0"/>
        <v>0.21649312602857834</v>
      </c>
    </row>
    <row r="48" spans="4:6" x14ac:dyDescent="0.15">
      <c r="D48" s="13" t="s">
        <v>38</v>
      </c>
      <c r="E48" s="14">
        <f>'P130'!J30</f>
        <v>723</v>
      </c>
      <c r="F48">
        <f t="shared" si="0"/>
        <v>0.22750658447479966</v>
      </c>
    </row>
    <row r="49" spans="4:10" x14ac:dyDescent="0.15">
      <c r="D49" s="13" t="s">
        <v>39</v>
      </c>
      <c r="E49" s="14">
        <f>SUM(E34:E48)</f>
        <v>317793</v>
      </c>
    </row>
    <row r="57" spans="4:10" x14ac:dyDescent="0.15">
      <c r="D57" s="9"/>
      <c r="E57" s="9"/>
      <c r="F57" s="9"/>
      <c r="G57" s="9"/>
      <c r="H57" s="9"/>
      <c r="I57" s="9"/>
      <c r="J57" s="9"/>
    </row>
  </sheetData>
  <mergeCells count="2">
    <mergeCell ref="H1:Q1"/>
    <mergeCell ref="D33:E33"/>
  </mergeCells>
  <phoneticPr fontId="33"/>
  <pageMargins left="0.70866141732283472" right="0.70866141732283472" top="0.74803149606299213" bottom="0.74803149606299213" header="0.31496062992125984" footer="0.31496062992125984"/>
  <pageSetup paperSize="9" scale="95" firstPageNumber="0" orientation="portrait" r:id="rId1"/>
  <headerFooter>
    <oddFooter>&amp;C&amp;"ＭＳ Ｐ明朝,標準"&amp;10- 123 -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topLeftCell="A13" zoomScaleNormal="100" workbookViewId="0">
      <selection activeCell="A14" sqref="A14"/>
    </sheetView>
  </sheetViews>
  <sheetFormatPr defaultRowHeight="13.5" x14ac:dyDescent="0.15"/>
  <cols>
    <col min="1" max="1" width="9" style="15" bestFit="1" customWidth="1"/>
    <col min="2" max="2" width="3.5" style="15" customWidth="1"/>
    <col min="3" max="3" width="8.25" style="15" customWidth="1"/>
    <col min="4" max="4" width="9.625" style="15" customWidth="1"/>
    <col min="5" max="5" width="8.125" style="15" customWidth="1"/>
    <col min="6" max="6" width="7.875" style="15" customWidth="1"/>
    <col min="7" max="7" width="8.75" style="15" customWidth="1"/>
    <col min="8" max="8" width="1.625" style="15" customWidth="1"/>
    <col min="9" max="9" width="5.75" style="15" customWidth="1"/>
    <col min="10" max="10" width="4.625" style="15" customWidth="1"/>
    <col min="11" max="11" width="8.75" style="15" customWidth="1"/>
    <col min="12" max="12" width="4.375" style="15" customWidth="1"/>
    <col min="13" max="13" width="6.375" style="15" customWidth="1"/>
    <col min="14" max="14" width="9" style="15" bestFit="1"/>
    <col min="15" max="16384" width="9" style="15"/>
  </cols>
  <sheetData>
    <row r="1" spans="1:13" ht="21" x14ac:dyDescent="0.2">
      <c r="A1" s="185" t="s">
        <v>240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275"/>
    </row>
    <row r="2" spans="1:13" ht="15" customHeight="1" x14ac:dyDescent="0.15"/>
    <row r="3" spans="1:13" s="107" customFormat="1" ht="22.5" customHeight="1" x14ac:dyDescent="0.15">
      <c r="A3" s="259" t="s">
        <v>160</v>
      </c>
      <c r="B3" s="260"/>
      <c r="C3" s="260" t="s">
        <v>171</v>
      </c>
      <c r="D3" s="260"/>
      <c r="E3" s="260"/>
      <c r="F3" s="260" t="s">
        <v>172</v>
      </c>
      <c r="G3" s="260"/>
      <c r="H3" s="260"/>
      <c r="I3" s="260"/>
      <c r="J3" s="272" t="s">
        <v>173</v>
      </c>
      <c r="K3" s="273"/>
      <c r="L3" s="273"/>
      <c r="M3" s="276"/>
    </row>
    <row r="4" spans="1:13" s="16" customFormat="1" ht="14.25" customHeight="1" x14ac:dyDescent="0.15">
      <c r="A4" s="57"/>
      <c r="B4" s="29"/>
      <c r="C4" s="109"/>
      <c r="D4" s="110"/>
      <c r="E4" s="111" t="s">
        <v>34</v>
      </c>
      <c r="F4" s="110"/>
      <c r="G4" s="110"/>
      <c r="H4" s="277" t="s">
        <v>174</v>
      </c>
      <c r="I4" s="277"/>
      <c r="J4" s="112"/>
      <c r="K4" s="112"/>
      <c r="L4" s="112"/>
      <c r="M4" s="113" t="s">
        <v>34</v>
      </c>
    </row>
    <row r="5" spans="1:13" s="55" customFormat="1" ht="15" customHeight="1" x14ac:dyDescent="0.15">
      <c r="A5" s="47" t="s">
        <v>266</v>
      </c>
      <c r="B5" s="52"/>
      <c r="C5" s="278">
        <v>28074</v>
      </c>
      <c r="D5" s="279"/>
      <c r="E5" s="10"/>
      <c r="F5" s="210">
        <v>295</v>
      </c>
      <c r="G5" s="210"/>
      <c r="H5" s="10"/>
      <c r="I5" s="10"/>
      <c r="J5" s="280">
        <v>95.17</v>
      </c>
      <c r="K5" s="280"/>
      <c r="L5" s="280"/>
    </row>
    <row r="6" spans="1:13" s="55" customFormat="1" ht="15" customHeight="1" x14ac:dyDescent="0.15">
      <c r="A6" s="97">
        <v>23</v>
      </c>
      <c r="B6" s="52"/>
      <c r="C6" s="278">
        <v>29629</v>
      </c>
      <c r="D6" s="279"/>
      <c r="E6" s="10"/>
      <c r="F6" s="210">
        <v>301</v>
      </c>
      <c r="G6" s="210"/>
      <c r="H6" s="10"/>
      <c r="I6" s="10"/>
      <c r="J6" s="280">
        <v>98.44</v>
      </c>
      <c r="K6" s="280"/>
      <c r="L6" s="280"/>
    </row>
    <row r="7" spans="1:13" s="55" customFormat="1" ht="15" customHeight="1" x14ac:dyDescent="0.15">
      <c r="A7" s="97">
        <v>24</v>
      </c>
      <c r="B7" s="52"/>
      <c r="C7" s="278">
        <v>28606</v>
      </c>
      <c r="D7" s="279"/>
      <c r="E7" s="10"/>
      <c r="F7" s="210">
        <v>300</v>
      </c>
      <c r="G7" s="210"/>
      <c r="H7" s="10"/>
      <c r="I7" s="10"/>
      <c r="J7" s="280">
        <v>95.35</v>
      </c>
      <c r="K7" s="280"/>
      <c r="L7" s="280"/>
    </row>
    <row r="8" spans="1:13" s="55" customFormat="1" ht="15" customHeight="1" x14ac:dyDescent="0.15">
      <c r="A8" s="97">
        <v>25</v>
      </c>
      <c r="B8" s="52"/>
      <c r="C8" s="278">
        <v>27410</v>
      </c>
      <c r="D8" s="279"/>
      <c r="E8" s="10"/>
      <c r="F8" s="210">
        <v>300</v>
      </c>
      <c r="G8" s="210"/>
      <c r="H8" s="10"/>
      <c r="I8" s="10"/>
      <c r="J8" s="280">
        <v>91.4</v>
      </c>
      <c r="K8" s="280"/>
      <c r="L8" s="280"/>
    </row>
    <row r="9" spans="1:13" s="55" customFormat="1" ht="15" customHeight="1" x14ac:dyDescent="0.15">
      <c r="A9" s="97">
        <v>26</v>
      </c>
      <c r="B9" s="52"/>
      <c r="C9" s="278">
        <v>29431</v>
      </c>
      <c r="D9" s="279"/>
      <c r="E9" s="10"/>
      <c r="F9" s="210">
        <v>297</v>
      </c>
      <c r="G9" s="210"/>
      <c r="H9" s="10"/>
      <c r="I9" s="10"/>
      <c r="J9" s="280">
        <v>99.1</v>
      </c>
      <c r="K9" s="280"/>
      <c r="L9" s="280"/>
    </row>
    <row r="10" spans="1:13" s="55" customFormat="1" ht="15" customHeight="1" x14ac:dyDescent="0.15">
      <c r="A10" s="97">
        <v>27</v>
      </c>
      <c r="B10" s="52"/>
      <c r="C10" s="278">
        <v>31517</v>
      </c>
      <c r="D10" s="279"/>
      <c r="E10" s="10"/>
      <c r="F10" s="210">
        <v>300</v>
      </c>
      <c r="G10" s="210"/>
      <c r="H10" s="10"/>
      <c r="I10" s="10"/>
      <c r="J10" s="280">
        <v>105.1</v>
      </c>
      <c r="K10" s="280"/>
      <c r="L10" s="280"/>
    </row>
    <row r="11" spans="1:13" s="55" customFormat="1" ht="15" customHeight="1" x14ac:dyDescent="0.15">
      <c r="A11" s="97">
        <v>28</v>
      </c>
      <c r="B11" s="52"/>
      <c r="C11" s="278">
        <v>30666</v>
      </c>
      <c r="D11" s="279"/>
      <c r="E11" s="10"/>
      <c r="F11" s="210">
        <v>294</v>
      </c>
      <c r="G11" s="210"/>
      <c r="H11" s="10"/>
      <c r="I11" s="10"/>
      <c r="J11" s="280">
        <f>C11/F11</f>
        <v>104.30612244897959</v>
      </c>
      <c r="K11" s="280"/>
      <c r="L11" s="280"/>
    </row>
    <row r="12" spans="1:13" s="55" customFormat="1" ht="15" customHeight="1" x14ac:dyDescent="0.15">
      <c r="A12" s="97">
        <v>29</v>
      </c>
      <c r="B12" s="52"/>
      <c r="C12" s="278">
        <v>4846</v>
      </c>
      <c r="D12" s="279"/>
      <c r="E12" s="10"/>
      <c r="F12" s="210">
        <v>51</v>
      </c>
      <c r="G12" s="210"/>
      <c r="H12" s="10"/>
      <c r="I12" s="10"/>
      <c r="J12" s="280">
        <v>95</v>
      </c>
      <c r="K12" s="280"/>
      <c r="L12" s="280"/>
    </row>
    <row r="13" spans="1:13" s="55" customFormat="1" ht="15" customHeight="1" x14ac:dyDescent="0.15">
      <c r="A13" s="97">
        <v>30</v>
      </c>
      <c r="B13" s="52"/>
      <c r="C13" s="278">
        <v>41533</v>
      </c>
      <c r="D13" s="279"/>
      <c r="E13" s="10"/>
      <c r="F13" s="210">
        <v>296</v>
      </c>
      <c r="G13" s="210"/>
      <c r="H13" s="10"/>
      <c r="I13" s="10"/>
      <c r="J13" s="280">
        <v>140.31</v>
      </c>
      <c r="K13" s="280"/>
      <c r="L13" s="280"/>
    </row>
    <row r="14" spans="1:13" s="55" customFormat="1" ht="15" customHeight="1" x14ac:dyDescent="0.15">
      <c r="A14" s="47" t="s">
        <v>272</v>
      </c>
      <c r="B14" s="52"/>
      <c r="C14" s="278">
        <v>36602</v>
      </c>
      <c r="D14" s="279"/>
      <c r="E14" s="10"/>
      <c r="F14" s="210">
        <v>291</v>
      </c>
      <c r="G14" s="210"/>
      <c r="H14" s="10"/>
      <c r="I14" s="10"/>
      <c r="J14" s="280">
        <v>125.8</v>
      </c>
      <c r="K14" s="280"/>
      <c r="L14" s="280"/>
    </row>
    <row r="15" spans="1:13" s="16" customFormat="1" x14ac:dyDescent="0.15">
      <c r="A15" s="24"/>
      <c r="B15" s="25"/>
      <c r="C15" s="281"/>
      <c r="D15" s="282"/>
      <c r="E15" s="282"/>
      <c r="F15" s="282"/>
      <c r="G15" s="282"/>
      <c r="H15" s="282"/>
      <c r="I15" s="282"/>
      <c r="J15" s="282"/>
      <c r="K15" s="282"/>
      <c r="L15" s="282"/>
      <c r="M15" s="282"/>
    </row>
    <row r="16" spans="1:13" s="16" customFormat="1" ht="12.75" customHeight="1" x14ac:dyDescent="0.15">
      <c r="A16" s="283" t="s">
        <v>273</v>
      </c>
      <c r="B16" s="283"/>
      <c r="C16" s="283"/>
      <c r="D16" s="283"/>
      <c r="E16" s="283"/>
      <c r="F16" s="283"/>
      <c r="G16" s="283"/>
      <c r="J16" s="190" t="s">
        <v>176</v>
      </c>
      <c r="K16" s="190"/>
      <c r="L16" s="190"/>
      <c r="M16" s="284"/>
    </row>
    <row r="17" spans="1:13" s="16" customFormat="1" ht="12.75" customHeight="1" x14ac:dyDescent="0.15">
      <c r="A17" s="285" t="s">
        <v>274</v>
      </c>
      <c r="B17" s="285"/>
      <c r="C17" s="285"/>
      <c r="D17" s="285"/>
      <c r="E17" s="285"/>
      <c r="F17" s="285"/>
      <c r="J17" s="115"/>
      <c r="K17" s="115"/>
      <c r="L17" s="115"/>
      <c r="M17" s="116"/>
    </row>
    <row r="18" spans="1:13" ht="9.75" customHeight="1" x14ac:dyDescent="0.15"/>
    <row r="19" spans="1:13" ht="21" x14ac:dyDescent="0.2">
      <c r="A19" s="185" t="s">
        <v>241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275"/>
    </row>
    <row r="20" spans="1:13" ht="15" customHeight="1" x14ac:dyDescent="0.15">
      <c r="L20" s="286" t="s">
        <v>178</v>
      </c>
      <c r="M20" s="286"/>
    </row>
    <row r="21" spans="1:13" s="92" customFormat="1" ht="22.5" customHeight="1" x14ac:dyDescent="0.15">
      <c r="A21" s="259" t="s">
        <v>160</v>
      </c>
      <c r="B21" s="260"/>
      <c r="C21" s="93" t="s">
        <v>41</v>
      </c>
      <c r="D21" s="93" t="s">
        <v>177</v>
      </c>
      <c r="E21" s="93" t="s">
        <v>179</v>
      </c>
      <c r="F21" s="93" t="s">
        <v>180</v>
      </c>
      <c r="G21" s="273" t="s">
        <v>181</v>
      </c>
      <c r="H21" s="287"/>
      <c r="I21" s="260" t="s">
        <v>182</v>
      </c>
      <c r="J21" s="260"/>
      <c r="K21" s="93" t="s">
        <v>183</v>
      </c>
      <c r="L21" s="272" t="s">
        <v>114</v>
      </c>
      <c r="M21" s="276"/>
    </row>
    <row r="22" spans="1:13" ht="15" customHeight="1" x14ac:dyDescent="0.15">
      <c r="A22" s="40"/>
      <c r="B22" s="41"/>
      <c r="C22" s="16"/>
    </row>
    <row r="23" spans="1:13" s="36" customFormat="1" ht="15" customHeight="1" x14ac:dyDescent="0.15">
      <c r="A23" s="47" t="s">
        <v>266</v>
      </c>
      <c r="B23" s="52"/>
      <c r="C23" s="55">
        <f>SUM(D23:M23)</f>
        <v>129</v>
      </c>
      <c r="D23" s="117">
        <v>10</v>
      </c>
      <c r="E23" s="117">
        <v>19</v>
      </c>
      <c r="F23" s="117">
        <v>57</v>
      </c>
      <c r="G23" s="217" t="s">
        <v>21</v>
      </c>
      <c r="H23" s="279"/>
      <c r="I23" s="217">
        <v>1</v>
      </c>
      <c r="J23" s="217"/>
      <c r="K23" s="117">
        <v>27</v>
      </c>
      <c r="L23" s="217">
        <v>15</v>
      </c>
      <c r="M23" s="217"/>
    </row>
    <row r="24" spans="1:13" s="36" customFormat="1" ht="15" customHeight="1" x14ac:dyDescent="0.15">
      <c r="A24" s="97">
        <v>23</v>
      </c>
      <c r="B24" s="52"/>
      <c r="C24" s="55">
        <f>SUM(D24:M24)</f>
        <v>124</v>
      </c>
      <c r="D24" s="117">
        <v>11</v>
      </c>
      <c r="E24" s="117">
        <v>15</v>
      </c>
      <c r="F24" s="117">
        <v>71</v>
      </c>
      <c r="G24" s="217" t="s">
        <v>21</v>
      </c>
      <c r="H24" s="279"/>
      <c r="I24" s="217">
        <v>1</v>
      </c>
      <c r="J24" s="217"/>
      <c r="K24" s="117">
        <v>8</v>
      </c>
      <c r="L24" s="217">
        <v>18</v>
      </c>
      <c r="M24" s="217"/>
    </row>
    <row r="25" spans="1:13" s="36" customFormat="1" ht="15" customHeight="1" x14ac:dyDescent="0.15">
      <c r="A25" s="97">
        <v>24</v>
      </c>
      <c r="B25" s="52"/>
      <c r="C25" s="55">
        <f>SUM(D25:M25)</f>
        <v>85</v>
      </c>
      <c r="D25" s="117">
        <v>10</v>
      </c>
      <c r="E25" s="117">
        <v>17</v>
      </c>
      <c r="F25" s="117">
        <v>33</v>
      </c>
      <c r="G25" s="217">
        <v>1</v>
      </c>
      <c r="H25" s="279"/>
      <c r="I25" s="217" t="s">
        <v>21</v>
      </c>
      <c r="J25" s="217"/>
      <c r="K25" s="117">
        <v>15</v>
      </c>
      <c r="L25" s="217">
        <v>9</v>
      </c>
      <c r="M25" s="217"/>
    </row>
    <row r="26" spans="1:13" s="36" customFormat="1" ht="15" customHeight="1" x14ac:dyDescent="0.15">
      <c r="A26" s="97">
        <v>25</v>
      </c>
      <c r="B26" s="52"/>
      <c r="C26" s="55">
        <f>SUM(D26:M26)</f>
        <v>150</v>
      </c>
      <c r="D26" s="117">
        <v>13</v>
      </c>
      <c r="E26" s="117">
        <v>38</v>
      </c>
      <c r="F26" s="117">
        <v>51</v>
      </c>
      <c r="G26" s="217">
        <v>2</v>
      </c>
      <c r="H26" s="279"/>
      <c r="I26" s="217">
        <v>1</v>
      </c>
      <c r="J26" s="217"/>
      <c r="K26" s="117">
        <v>20</v>
      </c>
      <c r="L26" s="217">
        <v>25</v>
      </c>
      <c r="M26" s="217"/>
    </row>
    <row r="27" spans="1:13" s="36" customFormat="1" ht="15" customHeight="1" x14ac:dyDescent="0.15">
      <c r="A27" s="97">
        <v>26</v>
      </c>
      <c r="B27" s="52"/>
      <c r="C27" s="55">
        <v>105</v>
      </c>
      <c r="D27" s="117">
        <v>13</v>
      </c>
      <c r="E27" s="117">
        <v>18</v>
      </c>
      <c r="F27" s="117">
        <v>38</v>
      </c>
      <c r="G27" s="217">
        <v>3</v>
      </c>
      <c r="H27" s="279"/>
      <c r="I27" s="217">
        <v>1</v>
      </c>
      <c r="J27" s="217"/>
      <c r="K27" s="117">
        <v>20</v>
      </c>
      <c r="L27" s="217">
        <v>12</v>
      </c>
      <c r="M27" s="217"/>
    </row>
    <row r="28" spans="1:13" s="36" customFormat="1" ht="15" customHeight="1" x14ac:dyDescent="0.15">
      <c r="A28" s="97">
        <v>27</v>
      </c>
      <c r="B28" s="52"/>
      <c r="C28" s="55">
        <v>139</v>
      </c>
      <c r="D28" s="117">
        <v>11</v>
      </c>
      <c r="E28" s="117">
        <v>35</v>
      </c>
      <c r="F28" s="117">
        <v>56</v>
      </c>
      <c r="G28" s="217">
        <v>4</v>
      </c>
      <c r="H28" s="279"/>
      <c r="I28" s="217">
        <v>3</v>
      </c>
      <c r="J28" s="217"/>
      <c r="K28" s="117">
        <v>19</v>
      </c>
      <c r="L28" s="217">
        <v>11</v>
      </c>
      <c r="M28" s="217"/>
    </row>
    <row r="29" spans="1:13" s="36" customFormat="1" ht="15" customHeight="1" x14ac:dyDescent="0.15">
      <c r="A29" s="97">
        <v>28</v>
      </c>
      <c r="B29" s="52"/>
      <c r="C29" s="55">
        <v>134</v>
      </c>
      <c r="D29" s="117">
        <v>10</v>
      </c>
      <c r="E29" s="117">
        <v>28</v>
      </c>
      <c r="F29" s="117">
        <v>64</v>
      </c>
      <c r="G29" s="217">
        <v>3</v>
      </c>
      <c r="H29" s="279"/>
      <c r="I29" s="217">
        <v>1</v>
      </c>
      <c r="J29" s="217"/>
      <c r="K29" s="117">
        <v>16</v>
      </c>
      <c r="L29" s="217">
        <v>12</v>
      </c>
      <c r="M29" s="217"/>
    </row>
    <row r="30" spans="1:13" s="36" customFormat="1" ht="15" customHeight="1" x14ac:dyDescent="0.15">
      <c r="A30" s="97">
        <v>29</v>
      </c>
      <c r="B30" s="52"/>
      <c r="C30" s="55">
        <v>83</v>
      </c>
      <c r="D30" s="117">
        <v>9</v>
      </c>
      <c r="E30" s="117">
        <v>19</v>
      </c>
      <c r="F30" s="117">
        <v>35</v>
      </c>
      <c r="G30" s="217">
        <v>1</v>
      </c>
      <c r="H30" s="279"/>
      <c r="I30" s="217">
        <v>2</v>
      </c>
      <c r="J30" s="217"/>
      <c r="K30" s="117">
        <v>8</v>
      </c>
      <c r="L30" s="217">
        <v>9</v>
      </c>
      <c r="M30" s="217"/>
    </row>
    <row r="31" spans="1:13" s="36" customFormat="1" ht="15" customHeight="1" x14ac:dyDescent="0.15">
      <c r="A31" s="97">
        <v>30</v>
      </c>
      <c r="B31" s="52"/>
      <c r="C31" s="55">
        <v>128</v>
      </c>
      <c r="D31" s="117">
        <v>16</v>
      </c>
      <c r="E31" s="117">
        <v>21</v>
      </c>
      <c r="F31" s="117">
        <v>62</v>
      </c>
      <c r="G31" s="217">
        <v>2</v>
      </c>
      <c r="H31" s="279"/>
      <c r="I31" s="217">
        <v>3</v>
      </c>
      <c r="J31" s="217"/>
      <c r="K31" s="117">
        <v>9</v>
      </c>
      <c r="L31" s="217">
        <v>15</v>
      </c>
      <c r="M31" s="217"/>
    </row>
    <row r="32" spans="1:13" s="36" customFormat="1" ht="15" customHeight="1" x14ac:dyDescent="0.15">
      <c r="A32" s="47" t="s">
        <v>272</v>
      </c>
      <c r="B32" s="52"/>
      <c r="C32" s="55">
        <v>117</v>
      </c>
      <c r="D32" s="117">
        <v>11</v>
      </c>
      <c r="E32" s="117">
        <v>19</v>
      </c>
      <c r="F32" s="117">
        <v>57</v>
      </c>
      <c r="G32" s="217">
        <v>1</v>
      </c>
      <c r="H32" s="279"/>
      <c r="I32" s="217">
        <v>0</v>
      </c>
      <c r="J32" s="217"/>
      <c r="K32" s="117">
        <v>17</v>
      </c>
      <c r="L32" s="217">
        <v>12</v>
      </c>
      <c r="M32" s="217"/>
    </row>
    <row r="33" spans="1:13" x14ac:dyDescent="0.15">
      <c r="A33" s="48"/>
      <c r="B33" s="49"/>
      <c r="C33" s="50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3" ht="12.75" customHeight="1" x14ac:dyDescent="0.15">
      <c r="A34" s="283" t="s">
        <v>175</v>
      </c>
      <c r="B34" s="283"/>
      <c r="C34" s="283"/>
      <c r="D34" s="283"/>
      <c r="E34" s="283"/>
      <c r="F34" s="283"/>
      <c r="G34" s="283"/>
      <c r="J34" s="190" t="s">
        <v>176</v>
      </c>
      <c r="K34" s="190"/>
      <c r="L34" s="190"/>
      <c r="M34" s="284"/>
    </row>
    <row r="35" spans="1:13" ht="12.75" customHeight="1" x14ac:dyDescent="0.15">
      <c r="A35" s="285" t="s">
        <v>247</v>
      </c>
      <c r="B35" s="285"/>
      <c r="C35" s="285"/>
      <c r="D35" s="285"/>
      <c r="E35" s="285"/>
      <c r="F35" s="285"/>
      <c r="J35" s="115"/>
      <c r="K35" s="115"/>
      <c r="L35" s="115"/>
      <c r="M35" s="116"/>
    </row>
    <row r="36" spans="1:13" ht="9.75" customHeight="1" x14ac:dyDescent="0.15"/>
    <row r="37" spans="1:13" ht="21" x14ac:dyDescent="0.2">
      <c r="A37" s="185" t="s">
        <v>242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275"/>
    </row>
    <row r="38" spans="1:13" ht="15" customHeight="1" x14ac:dyDescent="0.15">
      <c r="L38" s="286"/>
      <c r="M38" s="286"/>
    </row>
    <row r="39" spans="1:13" s="92" customFormat="1" ht="22.5" customHeight="1" x14ac:dyDescent="0.15">
      <c r="A39" s="259" t="s">
        <v>160</v>
      </c>
      <c r="B39" s="260"/>
      <c r="C39" s="272" t="s">
        <v>186</v>
      </c>
      <c r="D39" s="273"/>
      <c r="E39" s="288" t="s">
        <v>187</v>
      </c>
      <c r="F39" s="266"/>
      <c r="G39" s="272" t="s">
        <v>172</v>
      </c>
      <c r="H39" s="273"/>
      <c r="I39" s="273"/>
      <c r="J39" s="259"/>
      <c r="K39" s="272" t="s">
        <v>188</v>
      </c>
      <c r="L39" s="273"/>
      <c r="M39" s="273"/>
    </row>
    <row r="40" spans="1:13" ht="15" customHeight="1" x14ac:dyDescent="0.15">
      <c r="A40" s="40"/>
      <c r="B40" s="41"/>
      <c r="C40" s="16"/>
      <c r="D40" s="60" t="s">
        <v>144</v>
      </c>
      <c r="F40" s="118" t="s">
        <v>144</v>
      </c>
      <c r="J40" s="15" t="s">
        <v>174</v>
      </c>
      <c r="M40" s="118" t="s">
        <v>144</v>
      </c>
    </row>
    <row r="41" spans="1:13" s="36" customFormat="1" ht="15" customHeight="1" x14ac:dyDescent="0.15">
      <c r="A41" s="47" t="s">
        <v>271</v>
      </c>
      <c r="B41" s="52"/>
      <c r="C41" s="289">
        <v>123446</v>
      </c>
      <c r="D41" s="290"/>
      <c r="E41" s="290">
        <v>31462</v>
      </c>
      <c r="F41" s="291"/>
      <c r="G41" s="291">
        <v>349</v>
      </c>
      <c r="H41" s="291"/>
      <c r="I41" s="291"/>
      <c r="J41" s="291"/>
      <c r="K41" s="291">
        <v>354</v>
      </c>
      <c r="L41" s="291"/>
      <c r="M41" s="291"/>
    </row>
    <row r="42" spans="1:13" s="36" customFormat="1" ht="7.5" customHeight="1" x14ac:dyDescent="0.15">
      <c r="A42" s="97"/>
      <c r="B42" s="52"/>
      <c r="C42" s="55"/>
      <c r="D42" s="117"/>
      <c r="E42" s="117"/>
      <c r="F42" s="117"/>
      <c r="G42" s="55"/>
      <c r="I42" s="55"/>
      <c r="J42" s="55"/>
      <c r="K42" s="117"/>
      <c r="L42" s="55"/>
      <c r="M42" s="55"/>
    </row>
    <row r="43" spans="1:13" s="36" customFormat="1" ht="15" customHeight="1" x14ac:dyDescent="0.15">
      <c r="A43" s="97">
        <v>26</v>
      </c>
      <c r="B43" s="52"/>
      <c r="C43" s="289">
        <v>135614</v>
      </c>
      <c r="D43" s="290"/>
      <c r="E43" s="290">
        <v>35488</v>
      </c>
      <c r="F43" s="291"/>
      <c r="G43" s="291">
        <v>352</v>
      </c>
      <c r="H43" s="291"/>
      <c r="I43" s="291"/>
      <c r="J43" s="291"/>
      <c r="K43" s="291">
        <v>385</v>
      </c>
      <c r="L43" s="291"/>
      <c r="M43" s="291"/>
    </row>
    <row r="44" spans="1:13" s="36" customFormat="1" ht="7.5" customHeight="1" x14ac:dyDescent="0.15">
      <c r="A44" s="97"/>
      <c r="B44" s="52"/>
      <c r="C44" s="122"/>
      <c r="D44" s="120"/>
      <c r="E44" s="120"/>
      <c r="F44" s="121"/>
      <c r="G44" s="121"/>
      <c r="H44" s="121"/>
      <c r="I44" s="121"/>
      <c r="J44" s="121"/>
      <c r="K44" s="121"/>
      <c r="L44" s="121"/>
      <c r="M44" s="121"/>
    </row>
    <row r="45" spans="1:13" s="36" customFormat="1" ht="15" customHeight="1" x14ac:dyDescent="0.15">
      <c r="A45" s="97">
        <v>27</v>
      </c>
      <c r="B45" s="52"/>
      <c r="C45" s="289">
        <v>141774</v>
      </c>
      <c r="D45" s="290"/>
      <c r="E45" s="290">
        <v>37277</v>
      </c>
      <c r="F45" s="291"/>
      <c r="G45" s="291">
        <v>351</v>
      </c>
      <c r="H45" s="291"/>
      <c r="I45" s="291"/>
      <c r="J45" s="291"/>
      <c r="K45" s="291">
        <v>404</v>
      </c>
      <c r="L45" s="291"/>
      <c r="M45" s="291"/>
    </row>
    <row r="46" spans="1:13" s="36" customFormat="1" ht="7.5" customHeight="1" x14ac:dyDescent="0.15">
      <c r="A46" s="97"/>
      <c r="B46" s="52"/>
      <c r="C46" s="55"/>
      <c r="D46" s="117"/>
      <c r="E46" s="117"/>
      <c r="F46" s="117"/>
      <c r="G46" s="55"/>
      <c r="I46" s="55"/>
      <c r="J46" s="55"/>
      <c r="K46" s="117"/>
      <c r="L46" s="55"/>
      <c r="M46" s="55"/>
    </row>
    <row r="47" spans="1:13" s="36" customFormat="1" ht="15" customHeight="1" x14ac:dyDescent="0.15">
      <c r="A47" s="97">
        <v>28</v>
      </c>
      <c r="B47" s="52"/>
      <c r="C47" s="289">
        <v>149550</v>
      </c>
      <c r="D47" s="292"/>
      <c r="E47" s="290">
        <v>38367</v>
      </c>
      <c r="F47" s="290"/>
      <c r="G47" s="291">
        <v>351</v>
      </c>
      <c r="H47" s="291"/>
      <c r="I47" s="291"/>
      <c r="J47" s="291"/>
      <c r="K47" s="291">
        <v>426</v>
      </c>
      <c r="L47" s="291"/>
      <c r="M47" s="291"/>
    </row>
    <row r="48" spans="1:13" s="36" customFormat="1" ht="7.5" customHeight="1" x14ac:dyDescent="0.15">
      <c r="A48" s="97"/>
      <c r="B48" s="52"/>
      <c r="C48" s="55"/>
      <c r="D48" s="117"/>
      <c r="E48" s="117"/>
      <c r="F48" s="117"/>
      <c r="G48" s="55"/>
      <c r="I48" s="55"/>
      <c r="J48" s="55"/>
      <c r="K48" s="117"/>
      <c r="L48" s="55"/>
      <c r="M48" s="55"/>
    </row>
    <row r="49" spans="1:13" s="36" customFormat="1" ht="15" customHeight="1" x14ac:dyDescent="0.15">
      <c r="A49" s="97">
        <v>29</v>
      </c>
      <c r="B49" s="52"/>
      <c r="C49" s="289">
        <v>149890</v>
      </c>
      <c r="D49" s="292"/>
      <c r="E49" s="290">
        <v>41121</v>
      </c>
      <c r="F49" s="290"/>
      <c r="G49" s="291">
        <v>350</v>
      </c>
      <c r="H49" s="291"/>
      <c r="I49" s="291"/>
      <c r="J49" s="291"/>
      <c r="K49" s="291">
        <v>428</v>
      </c>
      <c r="L49" s="291"/>
      <c r="M49" s="291"/>
    </row>
    <row r="50" spans="1:13" s="36" customFormat="1" ht="7.5" customHeight="1" x14ac:dyDescent="0.15">
      <c r="A50" s="97"/>
      <c r="B50" s="52"/>
      <c r="C50" s="119"/>
      <c r="D50" s="120"/>
      <c r="E50" s="120"/>
      <c r="F50" s="121"/>
      <c r="G50" s="121"/>
      <c r="H50" s="121"/>
      <c r="I50" s="121"/>
      <c r="J50" s="121"/>
      <c r="K50" s="121"/>
      <c r="L50" s="121"/>
      <c r="M50" s="121"/>
    </row>
    <row r="51" spans="1:13" s="36" customFormat="1" ht="15.75" customHeight="1" x14ac:dyDescent="0.15">
      <c r="A51" s="97">
        <v>30</v>
      </c>
      <c r="B51" s="52"/>
      <c r="C51" s="289">
        <v>149238</v>
      </c>
      <c r="D51" s="292"/>
      <c r="E51" s="290">
        <v>42203</v>
      </c>
      <c r="F51" s="290"/>
      <c r="G51" s="291">
        <v>350</v>
      </c>
      <c r="H51" s="291"/>
      <c r="I51" s="291"/>
      <c r="J51" s="291"/>
      <c r="K51" s="291">
        <v>426</v>
      </c>
      <c r="L51" s="291"/>
      <c r="M51" s="291"/>
    </row>
    <row r="52" spans="1:13" s="36" customFormat="1" ht="7.5" customHeight="1" x14ac:dyDescent="0.15">
      <c r="A52" s="97"/>
      <c r="B52" s="52"/>
      <c r="C52" s="119"/>
      <c r="D52" s="120"/>
      <c r="E52" s="120"/>
      <c r="F52" s="121"/>
      <c r="G52" s="121"/>
      <c r="H52" s="121"/>
      <c r="I52" s="121"/>
      <c r="J52" s="121"/>
      <c r="K52" s="121"/>
      <c r="L52" s="121"/>
      <c r="M52" s="121"/>
    </row>
    <row r="53" spans="1:13" s="36" customFormat="1" ht="15" customHeight="1" x14ac:dyDescent="0.15">
      <c r="A53" s="47" t="s">
        <v>268</v>
      </c>
      <c r="B53" s="52"/>
      <c r="C53" s="289">
        <v>145782</v>
      </c>
      <c r="D53" s="292"/>
      <c r="E53" s="290">
        <v>37495</v>
      </c>
      <c r="F53" s="290"/>
      <c r="G53" s="291">
        <v>348</v>
      </c>
      <c r="H53" s="291"/>
      <c r="I53" s="291"/>
      <c r="J53" s="291"/>
      <c r="K53" s="291">
        <v>419</v>
      </c>
      <c r="L53" s="291"/>
      <c r="M53" s="291"/>
    </row>
    <row r="54" spans="1:13" ht="15" customHeight="1" x14ac:dyDescent="0.15">
      <c r="A54" s="48"/>
      <c r="B54" s="49"/>
      <c r="C54" s="50"/>
      <c r="D54" s="48"/>
      <c r="E54" s="48"/>
      <c r="F54" s="48"/>
      <c r="G54" s="48"/>
      <c r="H54" s="48"/>
      <c r="I54" s="48"/>
      <c r="J54" s="48"/>
      <c r="K54" s="48"/>
      <c r="L54" s="48"/>
      <c r="M54" s="48"/>
    </row>
    <row r="55" spans="1:13" ht="18" customHeight="1" x14ac:dyDescent="0.15">
      <c r="A55" s="293" t="s">
        <v>189</v>
      </c>
      <c r="B55" s="293"/>
      <c r="C55" s="293"/>
      <c r="J55" s="190" t="s">
        <v>158</v>
      </c>
      <c r="K55" s="190"/>
      <c r="L55" s="190"/>
      <c r="M55" s="190"/>
    </row>
  </sheetData>
  <mergeCells count="116">
    <mergeCell ref="C53:D53"/>
    <mergeCell ref="E53:F53"/>
    <mergeCell ref="G53:J53"/>
    <mergeCell ref="K53:M53"/>
    <mergeCell ref="A55:C55"/>
    <mergeCell ref="J55:M55"/>
    <mergeCell ref="C49:D49"/>
    <mergeCell ref="E49:F49"/>
    <mergeCell ref="G49:J49"/>
    <mergeCell ref="K49:M49"/>
    <mergeCell ref="C51:D51"/>
    <mergeCell ref="E51:F51"/>
    <mergeCell ref="G51:J51"/>
    <mergeCell ref="K51:M51"/>
    <mergeCell ref="C45:D45"/>
    <mergeCell ref="E45:F45"/>
    <mergeCell ref="G45:J45"/>
    <mergeCell ref="K45:M45"/>
    <mergeCell ref="C47:D47"/>
    <mergeCell ref="E47:F47"/>
    <mergeCell ref="G47:J47"/>
    <mergeCell ref="K47:M47"/>
    <mergeCell ref="C41:D41"/>
    <mergeCell ref="E41:F41"/>
    <mergeCell ref="G41:J41"/>
    <mergeCell ref="K41:M41"/>
    <mergeCell ref="C43:D43"/>
    <mergeCell ref="E43:F43"/>
    <mergeCell ref="G43:J43"/>
    <mergeCell ref="K43:M43"/>
    <mergeCell ref="A37:M37"/>
    <mergeCell ref="L38:M38"/>
    <mergeCell ref="A39:B39"/>
    <mergeCell ref="C39:D39"/>
    <mergeCell ref="E39:F39"/>
    <mergeCell ref="G39:J39"/>
    <mergeCell ref="K39:M39"/>
    <mergeCell ref="G32:H32"/>
    <mergeCell ref="I32:J32"/>
    <mergeCell ref="L32:M32"/>
    <mergeCell ref="A34:G34"/>
    <mergeCell ref="J34:M34"/>
    <mergeCell ref="A35:F35"/>
    <mergeCell ref="G30:H30"/>
    <mergeCell ref="I30:J30"/>
    <mergeCell ref="L30:M30"/>
    <mergeCell ref="G31:H31"/>
    <mergeCell ref="I31:J31"/>
    <mergeCell ref="L31:M31"/>
    <mergeCell ref="G28:H28"/>
    <mergeCell ref="I28:J28"/>
    <mergeCell ref="L28:M28"/>
    <mergeCell ref="G29:H29"/>
    <mergeCell ref="I29:J29"/>
    <mergeCell ref="L29:M29"/>
    <mergeCell ref="G26:H26"/>
    <mergeCell ref="I26:J26"/>
    <mergeCell ref="L26:M26"/>
    <mergeCell ref="G27:H27"/>
    <mergeCell ref="I27:J27"/>
    <mergeCell ref="L27:M27"/>
    <mergeCell ref="G24:H24"/>
    <mergeCell ref="I24:J24"/>
    <mergeCell ref="L24:M24"/>
    <mergeCell ref="G25:H25"/>
    <mergeCell ref="I25:J25"/>
    <mergeCell ref="L25:M25"/>
    <mergeCell ref="A21:B21"/>
    <mergeCell ref="G21:H21"/>
    <mergeCell ref="I21:J21"/>
    <mergeCell ref="L21:M21"/>
    <mergeCell ref="G23:H23"/>
    <mergeCell ref="I23:J23"/>
    <mergeCell ref="L23:M23"/>
    <mergeCell ref="C15:M15"/>
    <mergeCell ref="A16:G16"/>
    <mergeCell ref="J16:M16"/>
    <mergeCell ref="A17:F17"/>
    <mergeCell ref="A19:M19"/>
    <mergeCell ref="L20:M20"/>
    <mergeCell ref="C13:D13"/>
    <mergeCell ref="F13:G13"/>
    <mergeCell ref="J13:L13"/>
    <mergeCell ref="C14:D14"/>
    <mergeCell ref="F14:G14"/>
    <mergeCell ref="J14:L14"/>
    <mergeCell ref="C11:D11"/>
    <mergeCell ref="F11:G11"/>
    <mergeCell ref="J11:L11"/>
    <mergeCell ref="C12:D12"/>
    <mergeCell ref="F12:G12"/>
    <mergeCell ref="J12:L12"/>
    <mergeCell ref="C9:D9"/>
    <mergeCell ref="F9:G9"/>
    <mergeCell ref="J9:L9"/>
    <mergeCell ref="C10:D10"/>
    <mergeCell ref="F10:G10"/>
    <mergeCell ref="J10:L10"/>
    <mergeCell ref="C7:D7"/>
    <mergeCell ref="F7:G7"/>
    <mergeCell ref="J7:L7"/>
    <mergeCell ref="C8:D8"/>
    <mergeCell ref="F8:G8"/>
    <mergeCell ref="J8:L8"/>
    <mergeCell ref="C5:D5"/>
    <mergeCell ref="F5:G5"/>
    <mergeCell ref="J5:L5"/>
    <mergeCell ref="C6:D6"/>
    <mergeCell ref="F6:G6"/>
    <mergeCell ref="J6:L6"/>
    <mergeCell ref="A1:M1"/>
    <mergeCell ref="A3:B3"/>
    <mergeCell ref="C3:E3"/>
    <mergeCell ref="F3:I3"/>
    <mergeCell ref="J3:M3"/>
    <mergeCell ref="H4:I4"/>
  </mergeCells>
  <phoneticPr fontId="33"/>
  <pageMargins left="0.78740157480314965" right="0.78740157480314965" top="0.86614173228346458" bottom="0.98425196850393704" header="0.51181102362204722" footer="0.51181102362204722"/>
  <pageSetup paperSize="9" scale="97" firstPageNumber="0" orientation="portrait" r:id="rId1"/>
  <headerFooter alignWithMargins="0">
    <oddFooter>&amp;C&amp;"ＭＳ Ｐ明朝,標準"&amp;10- 132 -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zoomScaleNormal="100" workbookViewId="0">
      <selection activeCell="P25" sqref="P25"/>
    </sheetView>
  </sheetViews>
  <sheetFormatPr defaultRowHeight="13.5" x14ac:dyDescent="0.15"/>
  <cols>
    <col min="1" max="1" width="9" style="15" bestFit="1" customWidth="1"/>
    <col min="2" max="10" width="10.125" style="15" customWidth="1"/>
    <col min="11" max="11" width="10.125" style="15" hidden="1" customWidth="1"/>
    <col min="12" max="12" width="10.125" style="15" customWidth="1"/>
    <col min="13" max="13" width="6.375" style="15" customWidth="1"/>
    <col min="14" max="16384" width="9" style="15"/>
  </cols>
  <sheetData>
    <row r="1" spans="1:13" ht="30" customHeight="1" x14ac:dyDescent="0.25">
      <c r="A1" s="294" t="s">
        <v>243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108"/>
    </row>
    <row r="2" spans="1:13" ht="21.75" customHeight="1" x14ac:dyDescent="0.15">
      <c r="K2" s="295"/>
      <c r="L2" s="296"/>
      <c r="M2" s="123"/>
    </row>
    <row r="3" spans="1:13" s="92" customFormat="1" ht="16.5" customHeight="1" x14ac:dyDescent="0.15">
      <c r="A3" s="268" t="s">
        <v>160</v>
      </c>
      <c r="B3" s="269"/>
      <c r="C3" s="272" t="s">
        <v>171</v>
      </c>
      <c r="D3" s="273"/>
      <c r="E3" s="299"/>
      <c r="F3" s="300"/>
      <c r="G3" s="272" t="s">
        <v>190</v>
      </c>
      <c r="H3" s="273"/>
      <c r="I3" s="273"/>
      <c r="J3" s="273"/>
      <c r="K3" s="124"/>
      <c r="L3" s="125"/>
      <c r="M3" s="126"/>
    </row>
    <row r="4" spans="1:13" ht="32.1" customHeight="1" x14ac:dyDescent="0.15">
      <c r="A4" s="297"/>
      <c r="B4" s="298"/>
      <c r="C4" s="301" t="s">
        <v>42</v>
      </c>
      <c r="D4" s="302"/>
      <c r="E4" s="301" t="s">
        <v>185</v>
      </c>
      <c r="F4" s="300"/>
      <c r="G4" s="93" t="s">
        <v>191</v>
      </c>
      <c r="H4" s="93" t="s">
        <v>192</v>
      </c>
      <c r="I4" s="93" t="s">
        <v>36</v>
      </c>
      <c r="J4" s="101" t="s">
        <v>114</v>
      </c>
      <c r="K4" s="95" t="s">
        <v>193</v>
      </c>
      <c r="L4" s="127"/>
    </row>
    <row r="5" spans="1:13" ht="12.75" customHeight="1" x14ac:dyDescent="0.15">
      <c r="A5" s="128"/>
      <c r="B5" s="129"/>
      <c r="C5" s="130"/>
      <c r="D5" s="130" t="s">
        <v>34</v>
      </c>
      <c r="E5" s="130"/>
      <c r="F5" s="130" t="s">
        <v>34</v>
      </c>
      <c r="G5" s="116" t="s">
        <v>194</v>
      </c>
      <c r="H5" s="116" t="s">
        <v>194</v>
      </c>
      <c r="I5" s="116" t="s">
        <v>194</v>
      </c>
      <c r="J5" s="114" t="s">
        <v>194</v>
      </c>
      <c r="K5" s="116" t="s">
        <v>194</v>
      </c>
      <c r="L5" s="116"/>
    </row>
    <row r="6" spans="1:13" s="36" customFormat="1" ht="30.95" customHeight="1" x14ac:dyDescent="0.15">
      <c r="A6" s="303" t="s">
        <v>275</v>
      </c>
      <c r="B6" s="304"/>
      <c r="C6" s="131"/>
      <c r="D6" s="131">
        <v>89283</v>
      </c>
      <c r="E6" s="131"/>
      <c r="F6" s="131">
        <v>7440</v>
      </c>
      <c r="G6" s="117">
        <v>101</v>
      </c>
      <c r="H6" s="117">
        <v>138</v>
      </c>
      <c r="I6" s="117">
        <v>121</v>
      </c>
      <c r="J6" s="131">
        <v>1850</v>
      </c>
      <c r="K6" s="117">
        <v>143</v>
      </c>
      <c r="L6" s="117"/>
      <c r="M6" s="117"/>
    </row>
    <row r="7" spans="1:13" s="36" customFormat="1" ht="30.95" customHeight="1" x14ac:dyDescent="0.15">
      <c r="A7" s="305" t="s">
        <v>196</v>
      </c>
      <c r="B7" s="306"/>
      <c r="C7" s="131"/>
      <c r="D7" s="131">
        <v>85304</v>
      </c>
      <c r="E7" s="131"/>
      <c r="F7" s="131">
        <v>7108</v>
      </c>
      <c r="G7" s="117">
        <v>106</v>
      </c>
      <c r="H7" s="117">
        <v>124</v>
      </c>
      <c r="I7" s="117">
        <v>89</v>
      </c>
      <c r="J7" s="131">
        <v>1688</v>
      </c>
      <c r="K7" s="117">
        <v>204</v>
      </c>
      <c r="L7" s="117"/>
      <c r="M7" s="117"/>
    </row>
    <row r="8" spans="1:13" s="36" customFormat="1" ht="30.95" customHeight="1" x14ac:dyDescent="0.15">
      <c r="A8" s="305" t="s">
        <v>197</v>
      </c>
      <c r="B8" s="306"/>
      <c r="C8" s="131"/>
      <c r="D8" s="131">
        <v>91375</v>
      </c>
      <c r="E8" s="131"/>
      <c r="F8" s="131">
        <v>7614</v>
      </c>
      <c r="G8" s="117">
        <v>112</v>
      </c>
      <c r="H8" s="117">
        <v>115</v>
      </c>
      <c r="I8" s="117">
        <v>85</v>
      </c>
      <c r="J8" s="131">
        <v>1740</v>
      </c>
      <c r="K8" s="117">
        <v>106</v>
      </c>
      <c r="L8" s="117"/>
      <c r="M8" s="117"/>
    </row>
    <row r="9" spans="1:13" s="36" customFormat="1" ht="30.95" customHeight="1" x14ac:dyDescent="0.15">
      <c r="A9" s="305" t="s">
        <v>198</v>
      </c>
      <c r="B9" s="306"/>
      <c r="C9" s="131"/>
      <c r="D9" s="131">
        <v>92098</v>
      </c>
      <c r="E9" s="131"/>
      <c r="F9" s="131">
        <v>7674</v>
      </c>
      <c r="G9" s="117">
        <v>117</v>
      </c>
      <c r="H9" s="117">
        <v>122</v>
      </c>
      <c r="I9" s="117">
        <v>60</v>
      </c>
      <c r="J9" s="131">
        <v>890</v>
      </c>
      <c r="K9" s="117">
        <v>151</v>
      </c>
      <c r="L9" s="117"/>
      <c r="M9" s="117"/>
    </row>
    <row r="10" spans="1:13" s="36" customFormat="1" ht="30.95" customHeight="1" x14ac:dyDescent="0.15">
      <c r="A10" s="305" t="s">
        <v>200</v>
      </c>
      <c r="B10" s="306"/>
      <c r="C10" s="131"/>
      <c r="D10" s="131">
        <v>94081</v>
      </c>
      <c r="E10" s="131"/>
      <c r="F10" s="131">
        <v>7840</v>
      </c>
      <c r="G10" s="117">
        <v>118</v>
      </c>
      <c r="H10" s="117">
        <v>128</v>
      </c>
      <c r="I10" s="117">
        <v>69</v>
      </c>
      <c r="J10" s="131">
        <v>945</v>
      </c>
      <c r="K10" s="117">
        <v>121</v>
      </c>
      <c r="L10" s="117"/>
      <c r="M10" s="117"/>
    </row>
    <row r="11" spans="1:13" ht="30.95" customHeight="1" x14ac:dyDescent="0.15">
      <c r="A11" s="305" t="s">
        <v>216</v>
      </c>
      <c r="B11" s="306"/>
      <c r="C11" s="131"/>
      <c r="D11" s="131">
        <v>87124</v>
      </c>
      <c r="E11" s="131"/>
      <c r="F11" s="131">
        <v>7260</v>
      </c>
      <c r="G11" s="117">
        <v>127</v>
      </c>
      <c r="H11" s="117">
        <v>156</v>
      </c>
      <c r="I11" s="117">
        <v>106</v>
      </c>
      <c r="J11" s="131">
        <v>1578</v>
      </c>
      <c r="K11" s="117">
        <v>125</v>
      </c>
      <c r="L11" s="117"/>
      <c r="M11" s="84"/>
    </row>
    <row r="12" spans="1:13" ht="30.95" customHeight="1" x14ac:dyDescent="0.15">
      <c r="A12" s="305" t="s">
        <v>276</v>
      </c>
      <c r="B12" s="306"/>
      <c r="C12" s="131"/>
      <c r="D12" s="131">
        <v>81591</v>
      </c>
      <c r="E12" s="131"/>
      <c r="F12" s="131">
        <v>6799</v>
      </c>
      <c r="G12" s="117">
        <v>109</v>
      </c>
      <c r="H12" s="117">
        <v>106</v>
      </c>
      <c r="I12" s="117">
        <v>59</v>
      </c>
      <c r="J12" s="131">
        <v>967</v>
      </c>
      <c r="K12" s="132">
        <v>109</v>
      </c>
      <c r="L12" s="117"/>
      <c r="M12" s="84"/>
    </row>
    <row r="13" spans="1:13" ht="18" customHeight="1" x14ac:dyDescent="0.15">
      <c r="A13" s="48"/>
      <c r="B13" s="49"/>
      <c r="C13" s="50"/>
      <c r="D13" s="48"/>
      <c r="E13" s="48"/>
      <c r="F13" s="48"/>
      <c r="G13" s="48"/>
      <c r="H13" s="48"/>
      <c r="I13" s="48"/>
      <c r="J13" s="48"/>
      <c r="K13" s="48"/>
      <c r="L13" s="84"/>
      <c r="M13" s="116"/>
    </row>
    <row r="14" spans="1:13" ht="13.5" customHeight="1" x14ac:dyDescent="0.15">
      <c r="A14" s="189" t="s">
        <v>59</v>
      </c>
      <c r="B14" s="225"/>
      <c r="C14" s="225"/>
      <c r="D14" s="225"/>
      <c r="E14" s="225"/>
      <c r="F14" s="225"/>
      <c r="G14" s="225"/>
      <c r="H14" s="225"/>
      <c r="I14" s="26"/>
      <c r="J14" s="115" t="s">
        <v>201</v>
      </c>
      <c r="K14" s="27"/>
    </row>
    <row r="15" spans="1:13" ht="13.5" customHeight="1" x14ac:dyDescent="0.15">
      <c r="A15" s="191"/>
      <c r="B15" s="215"/>
      <c r="C15" s="215"/>
      <c r="D15" s="215"/>
      <c r="E15" s="215"/>
      <c r="F15" s="215"/>
      <c r="G15" s="215"/>
      <c r="H15" s="215"/>
      <c r="K15" s="115"/>
    </row>
    <row r="16" spans="1:13" ht="38.1" customHeight="1" x14ac:dyDescent="0.15"/>
    <row r="17" spans="1:16" ht="30" customHeight="1" x14ac:dyDescent="0.15">
      <c r="A17" s="307" t="s">
        <v>244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133"/>
      <c r="N17" s="133"/>
      <c r="O17" s="133"/>
      <c r="P17" s="133"/>
    </row>
    <row r="18" spans="1:16" ht="21.75" customHeight="1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213"/>
      <c r="N18" s="213"/>
      <c r="O18" s="213"/>
      <c r="P18" s="213"/>
    </row>
    <row r="19" spans="1:16" ht="19.5" customHeight="1" x14ac:dyDescent="0.15">
      <c r="A19" s="181" t="s">
        <v>202</v>
      </c>
      <c r="B19" s="194" t="s">
        <v>75</v>
      </c>
      <c r="C19" s="192"/>
      <c r="D19" s="188" t="s">
        <v>203</v>
      </c>
      <c r="E19" s="310"/>
      <c r="F19" s="310"/>
      <c r="G19" s="310"/>
      <c r="H19" s="310"/>
      <c r="I19" s="310"/>
      <c r="J19" s="310"/>
      <c r="K19" s="310"/>
      <c r="L19" s="310"/>
      <c r="M19" s="127"/>
      <c r="N19" s="127"/>
      <c r="O19" s="127"/>
      <c r="P19" s="127"/>
    </row>
    <row r="20" spans="1:16" ht="19.5" customHeight="1" x14ac:dyDescent="0.15">
      <c r="A20" s="308"/>
      <c r="B20" s="195"/>
      <c r="C20" s="193"/>
      <c r="D20" s="221" t="s">
        <v>204</v>
      </c>
      <c r="E20" s="221"/>
      <c r="F20" s="221" t="s">
        <v>205</v>
      </c>
      <c r="G20" s="221"/>
      <c r="H20" s="188" t="s">
        <v>206</v>
      </c>
      <c r="I20" s="187"/>
      <c r="J20" s="188" t="s">
        <v>199</v>
      </c>
      <c r="K20" s="187"/>
      <c r="L20" s="187"/>
      <c r="M20" s="84"/>
    </row>
    <row r="21" spans="1:16" ht="19.5" customHeight="1" x14ac:dyDescent="0.15">
      <c r="A21" s="309"/>
      <c r="B21" s="134" t="s">
        <v>207</v>
      </c>
      <c r="C21" s="134" t="s">
        <v>184</v>
      </c>
      <c r="D21" s="134" t="s">
        <v>207</v>
      </c>
      <c r="E21" s="134" t="s">
        <v>184</v>
      </c>
      <c r="F21" s="134" t="s">
        <v>207</v>
      </c>
      <c r="G21" s="134" t="s">
        <v>184</v>
      </c>
      <c r="H21" s="134" t="s">
        <v>207</v>
      </c>
      <c r="I21" s="134" t="s">
        <v>184</v>
      </c>
      <c r="J21" s="134" t="s">
        <v>207</v>
      </c>
      <c r="K21" s="134"/>
      <c r="L21" s="135" t="s">
        <v>184</v>
      </c>
      <c r="M21" s="84"/>
    </row>
    <row r="22" spans="1:16" ht="13.5" customHeight="1" x14ac:dyDescent="0.15">
      <c r="A22" s="136"/>
      <c r="B22" s="137" t="s">
        <v>194</v>
      </c>
      <c r="C22" s="137" t="s">
        <v>34</v>
      </c>
      <c r="D22" s="137" t="s">
        <v>194</v>
      </c>
      <c r="E22" s="137" t="s">
        <v>34</v>
      </c>
      <c r="F22" s="137" t="s">
        <v>194</v>
      </c>
      <c r="G22" s="137" t="s">
        <v>34</v>
      </c>
      <c r="H22" s="137" t="s">
        <v>194</v>
      </c>
      <c r="I22" s="137" t="s">
        <v>34</v>
      </c>
      <c r="J22" s="137" t="s">
        <v>194</v>
      </c>
      <c r="K22" s="137"/>
      <c r="L22" s="137" t="s">
        <v>34</v>
      </c>
      <c r="M22" s="84"/>
    </row>
    <row r="23" spans="1:16" ht="18" customHeight="1" x14ac:dyDescent="0.15">
      <c r="A23" s="138" t="s">
        <v>277</v>
      </c>
      <c r="B23" s="139">
        <v>44859</v>
      </c>
      <c r="C23" s="139">
        <v>297885</v>
      </c>
      <c r="D23" s="139">
        <v>34780</v>
      </c>
      <c r="E23" s="139">
        <v>98337</v>
      </c>
      <c r="F23" s="47">
        <v>196</v>
      </c>
      <c r="G23" s="139">
        <v>11938</v>
      </c>
      <c r="H23" s="47">
        <v>225</v>
      </c>
      <c r="I23" s="139">
        <v>8391</v>
      </c>
      <c r="J23" s="47">
        <v>189</v>
      </c>
      <c r="K23" s="139"/>
      <c r="L23" s="139">
        <v>13583</v>
      </c>
    </row>
    <row r="24" spans="1:16" ht="18" customHeight="1" x14ac:dyDescent="0.15">
      <c r="A24" s="140" t="s">
        <v>97</v>
      </c>
      <c r="B24" s="139">
        <v>46960</v>
      </c>
      <c r="C24" s="139">
        <v>289391</v>
      </c>
      <c r="D24" s="139">
        <v>36178</v>
      </c>
      <c r="E24" s="139">
        <v>99260</v>
      </c>
      <c r="F24" s="47">
        <v>200</v>
      </c>
      <c r="G24" s="139">
        <v>10828</v>
      </c>
      <c r="H24" s="47">
        <v>144</v>
      </c>
      <c r="I24" s="139">
        <v>4868</v>
      </c>
      <c r="J24" s="47">
        <v>152</v>
      </c>
      <c r="K24" s="139">
        <v>9258</v>
      </c>
      <c r="L24" s="139">
        <v>9258</v>
      </c>
    </row>
    <row r="25" spans="1:16" ht="18" customHeight="1" x14ac:dyDescent="0.15">
      <c r="A25" s="140" t="s">
        <v>279</v>
      </c>
      <c r="B25" s="139">
        <f>D25+F25+H25+J25+B35+D35+F35+H35+J35+B45+D45+F45+H45</f>
        <v>46202</v>
      </c>
      <c r="C25" s="139">
        <f>E25+G25+I25+L25+C35+E35+G35+I35+L35+C45+E45+G45+I45</f>
        <v>281024</v>
      </c>
      <c r="D25" s="139">
        <v>36148</v>
      </c>
      <c r="E25" s="139">
        <v>96947</v>
      </c>
      <c r="F25" s="47">
        <v>181</v>
      </c>
      <c r="G25" s="139">
        <v>11095</v>
      </c>
      <c r="H25" s="47">
        <v>149</v>
      </c>
      <c r="I25" s="139">
        <v>4738</v>
      </c>
      <c r="J25" s="47">
        <v>133</v>
      </c>
      <c r="K25" s="139"/>
      <c r="L25" s="139">
        <v>9139</v>
      </c>
      <c r="M25" s="131"/>
      <c r="N25" s="131"/>
      <c r="O25" s="131"/>
      <c r="P25" s="131"/>
    </row>
    <row r="26" spans="1:16" ht="18" customHeight="1" x14ac:dyDescent="0.15">
      <c r="A26" s="140" t="s">
        <v>278</v>
      </c>
      <c r="B26" s="139">
        <v>46778</v>
      </c>
      <c r="C26" s="139">
        <v>301356</v>
      </c>
      <c r="D26" s="139">
        <v>36711</v>
      </c>
      <c r="E26" s="139">
        <v>103983</v>
      </c>
      <c r="F26" s="47">
        <v>196</v>
      </c>
      <c r="G26" s="139">
        <v>11910</v>
      </c>
      <c r="H26" s="47">
        <v>189</v>
      </c>
      <c r="I26" s="139">
        <v>5532</v>
      </c>
      <c r="J26" s="47">
        <v>99</v>
      </c>
      <c r="K26" s="139"/>
      <c r="L26" s="139">
        <v>10582</v>
      </c>
      <c r="M26" s="131"/>
      <c r="N26" s="131"/>
      <c r="O26" s="131"/>
      <c r="P26" s="131"/>
    </row>
    <row r="27" spans="1:16" ht="19.5" customHeight="1" x14ac:dyDescent="0.15">
      <c r="A27" s="141" t="s">
        <v>268</v>
      </c>
      <c r="B27" s="169">
        <f>+D27+F27+H27+J27+B37+D37+F37+H37+J37+B47+D47+F47+H47</f>
        <v>42736</v>
      </c>
      <c r="C27" s="142">
        <f>+E27+G27+I27+L27+C37+E37+G37+I37+L37+C47+E47+G47+I47</f>
        <v>257246</v>
      </c>
      <c r="D27" s="142">
        <v>33321</v>
      </c>
      <c r="E27" s="142">
        <v>94520</v>
      </c>
      <c r="F27" s="170">
        <v>186</v>
      </c>
      <c r="G27" s="142">
        <v>10508</v>
      </c>
      <c r="H27" s="170">
        <v>199</v>
      </c>
      <c r="I27" s="142">
        <v>4207</v>
      </c>
      <c r="J27" s="170">
        <v>130</v>
      </c>
      <c r="K27" s="142"/>
      <c r="L27" s="142">
        <v>9164</v>
      </c>
      <c r="M27" s="127"/>
      <c r="N27" s="127"/>
      <c r="O27" s="143"/>
      <c r="P27" s="143"/>
    </row>
    <row r="28" spans="1:16" ht="19.5" customHeight="1" x14ac:dyDescent="0.15">
      <c r="A28" s="144" t="s">
        <v>280</v>
      </c>
      <c r="B28" s="117"/>
      <c r="C28" s="117"/>
      <c r="D28" s="131"/>
      <c r="E28" s="131"/>
      <c r="F28" s="117"/>
      <c r="G28" s="131"/>
      <c r="H28" s="117"/>
      <c r="I28" s="117"/>
      <c r="J28" s="117"/>
      <c r="K28" s="131"/>
      <c r="L28" s="117"/>
      <c r="M28" s="97"/>
      <c r="N28" s="97"/>
      <c r="O28" s="311">
        <f>D27+F27+H27+L27+B37+D37+F37+H37+L37+B47+D47+F47+H47</f>
        <v>77347</v>
      </c>
      <c r="P28" s="312"/>
    </row>
    <row r="29" spans="1:16" ht="19.5" customHeight="1" x14ac:dyDescent="0.15">
      <c r="A29" s="181" t="s">
        <v>202</v>
      </c>
      <c r="B29" s="188" t="s">
        <v>203</v>
      </c>
      <c r="C29" s="310"/>
      <c r="D29" s="310"/>
      <c r="E29" s="310"/>
      <c r="F29" s="310"/>
      <c r="G29" s="313"/>
      <c r="H29" s="188" t="s">
        <v>208</v>
      </c>
      <c r="I29" s="187"/>
      <c r="J29" s="187"/>
      <c r="K29" s="310"/>
      <c r="L29" s="310"/>
      <c r="M29" s="145"/>
      <c r="N29" s="145"/>
      <c r="O29" s="311" t="e">
        <f>E27+G27+K27+#REF!+C37+E37+G37+K37+#REF!+C47+E47+G47+K47</f>
        <v>#REF!</v>
      </c>
      <c r="P29" s="312"/>
    </row>
    <row r="30" spans="1:16" ht="13.5" customHeight="1" x14ac:dyDescent="0.15">
      <c r="A30" s="308"/>
      <c r="B30" s="221" t="s">
        <v>18</v>
      </c>
      <c r="C30" s="188"/>
      <c r="D30" s="221" t="s">
        <v>209</v>
      </c>
      <c r="E30" s="221"/>
      <c r="F30" s="221" t="s">
        <v>210</v>
      </c>
      <c r="G30" s="188"/>
      <c r="H30" s="188" t="s">
        <v>206</v>
      </c>
      <c r="I30" s="184"/>
      <c r="J30" s="187" t="s">
        <v>211</v>
      </c>
      <c r="K30" s="187"/>
      <c r="L30" s="187"/>
      <c r="M30" s="145"/>
      <c r="N30" s="145"/>
      <c r="O30" s="145"/>
      <c r="P30" s="145"/>
    </row>
    <row r="31" spans="1:16" ht="18" customHeight="1" x14ac:dyDescent="0.15">
      <c r="A31" s="308"/>
      <c r="B31" s="134" t="s">
        <v>207</v>
      </c>
      <c r="C31" s="135" t="s">
        <v>184</v>
      </c>
      <c r="D31" s="134" t="s">
        <v>207</v>
      </c>
      <c r="E31" s="134" t="s">
        <v>184</v>
      </c>
      <c r="F31" s="134" t="s">
        <v>207</v>
      </c>
      <c r="G31" s="134" t="s">
        <v>184</v>
      </c>
      <c r="H31" s="134" t="s">
        <v>207</v>
      </c>
      <c r="I31" s="134" t="s">
        <v>184</v>
      </c>
      <c r="J31" s="134" t="s">
        <v>207</v>
      </c>
      <c r="K31" s="134"/>
      <c r="L31" s="135" t="s">
        <v>184</v>
      </c>
      <c r="M31" s="139"/>
      <c r="N31" s="131"/>
      <c r="O31" s="131"/>
      <c r="P31" s="131"/>
    </row>
    <row r="32" spans="1:16" ht="18" customHeight="1" x14ac:dyDescent="0.15">
      <c r="A32" s="136"/>
      <c r="B32" s="137" t="s">
        <v>194</v>
      </c>
      <c r="C32" s="137" t="s">
        <v>34</v>
      </c>
      <c r="D32" s="137" t="s">
        <v>194</v>
      </c>
      <c r="E32" s="137" t="s">
        <v>34</v>
      </c>
      <c r="F32" s="137" t="s">
        <v>194</v>
      </c>
      <c r="G32" s="137" t="s">
        <v>34</v>
      </c>
      <c r="H32" s="137" t="s">
        <v>194</v>
      </c>
      <c r="I32" s="137" t="s">
        <v>34</v>
      </c>
      <c r="J32" s="137" t="s">
        <v>194</v>
      </c>
      <c r="K32" s="137"/>
      <c r="L32" s="137" t="s">
        <v>34</v>
      </c>
      <c r="M32" s="131"/>
      <c r="N32" s="131"/>
      <c r="O32" s="131"/>
      <c r="P32" s="131"/>
    </row>
    <row r="33" spans="1:16" ht="18" customHeight="1" x14ac:dyDescent="0.15">
      <c r="A33" s="138" t="s">
        <v>277</v>
      </c>
      <c r="B33" s="146">
        <v>273</v>
      </c>
      <c r="C33" s="139">
        <v>9103</v>
      </c>
      <c r="D33" s="139">
        <v>1770</v>
      </c>
      <c r="E33" s="139">
        <v>14557</v>
      </c>
      <c r="F33" s="139">
        <v>1100</v>
      </c>
      <c r="G33" s="139">
        <v>26195</v>
      </c>
      <c r="H33" s="47">
        <v>147</v>
      </c>
      <c r="I33" s="139">
        <v>7806</v>
      </c>
      <c r="J33" s="9">
        <v>4110</v>
      </c>
      <c r="K33" s="139"/>
      <c r="L33" s="139">
        <v>24392</v>
      </c>
    </row>
    <row r="34" spans="1:16" ht="18" customHeight="1" x14ac:dyDescent="0.15">
      <c r="A34" s="140" t="s">
        <v>97</v>
      </c>
      <c r="B34" s="146">
        <v>176</v>
      </c>
      <c r="C34" s="139">
        <v>6777</v>
      </c>
      <c r="D34" s="139">
        <v>2183</v>
      </c>
      <c r="E34" s="139">
        <v>14707</v>
      </c>
      <c r="F34" s="139">
        <v>1083</v>
      </c>
      <c r="G34" s="139">
        <v>26319</v>
      </c>
      <c r="H34" s="47">
        <v>173</v>
      </c>
      <c r="I34" s="139">
        <v>8013</v>
      </c>
      <c r="J34" s="9">
        <v>4584</v>
      </c>
      <c r="K34" s="139">
        <v>27919</v>
      </c>
      <c r="L34" s="139">
        <v>27919</v>
      </c>
    </row>
    <row r="35" spans="1:16" ht="18" customHeight="1" x14ac:dyDescent="0.15">
      <c r="A35" s="140" t="s">
        <v>279</v>
      </c>
      <c r="B35" s="146">
        <v>155</v>
      </c>
      <c r="C35" s="139">
        <v>5427</v>
      </c>
      <c r="D35" s="139">
        <v>1727</v>
      </c>
      <c r="E35" s="139">
        <v>13323</v>
      </c>
      <c r="F35" s="139">
        <v>1123</v>
      </c>
      <c r="G35" s="139">
        <v>26176</v>
      </c>
      <c r="H35" s="47">
        <v>174</v>
      </c>
      <c r="I35" s="139">
        <v>7653</v>
      </c>
      <c r="J35" s="9">
        <v>4416</v>
      </c>
      <c r="K35" s="139"/>
      <c r="L35" s="139">
        <v>26102</v>
      </c>
    </row>
    <row r="36" spans="1:16" ht="19.5" customHeight="1" x14ac:dyDescent="0.15">
      <c r="A36" s="140" t="s">
        <v>278</v>
      </c>
      <c r="B36" s="146">
        <v>233</v>
      </c>
      <c r="C36" s="139">
        <v>7869</v>
      </c>
      <c r="D36" s="139">
        <v>1607</v>
      </c>
      <c r="E36" s="139">
        <v>12588</v>
      </c>
      <c r="F36" s="139">
        <v>1085</v>
      </c>
      <c r="G36" s="139">
        <v>23908</v>
      </c>
      <c r="H36" s="47">
        <v>169</v>
      </c>
      <c r="I36" s="139">
        <v>11672</v>
      </c>
      <c r="J36" s="9">
        <v>4502</v>
      </c>
      <c r="K36" s="139"/>
      <c r="L36" s="139">
        <v>27061</v>
      </c>
    </row>
    <row r="37" spans="1:16" ht="19.5" customHeight="1" x14ac:dyDescent="0.15">
      <c r="A37" s="141" t="s">
        <v>268</v>
      </c>
      <c r="B37" s="169">
        <v>191</v>
      </c>
      <c r="C37" s="142">
        <v>8644</v>
      </c>
      <c r="D37" s="142">
        <v>958</v>
      </c>
      <c r="E37" s="142">
        <v>7492</v>
      </c>
      <c r="F37" s="142">
        <v>982</v>
      </c>
      <c r="G37" s="142">
        <v>20237</v>
      </c>
      <c r="H37" s="170">
        <v>136</v>
      </c>
      <c r="I37" s="142">
        <v>3708</v>
      </c>
      <c r="J37" s="171">
        <v>4789</v>
      </c>
      <c r="K37" s="142"/>
      <c r="L37" s="142">
        <v>30366</v>
      </c>
      <c r="M37" s="145"/>
      <c r="N37" s="145"/>
      <c r="O37" s="147"/>
      <c r="P37" s="147"/>
    </row>
    <row r="38" spans="1:16" ht="13.5" customHeight="1" x14ac:dyDescent="0.15">
      <c r="A38" s="144" t="s">
        <v>281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145"/>
      <c r="N38" s="145"/>
      <c r="O38" s="145"/>
      <c r="P38" s="145"/>
    </row>
    <row r="39" spans="1:16" ht="36" customHeight="1" x14ac:dyDescent="0.15">
      <c r="A39" s="192" t="s">
        <v>202</v>
      </c>
      <c r="B39" s="194" t="s">
        <v>212</v>
      </c>
      <c r="C39" s="192"/>
      <c r="D39" s="188" t="s">
        <v>213</v>
      </c>
      <c r="E39" s="184"/>
      <c r="F39" s="188" t="s">
        <v>195</v>
      </c>
      <c r="G39" s="187"/>
      <c r="H39" s="187"/>
      <c r="I39" s="187"/>
      <c r="J39" s="97"/>
      <c r="K39" s="148"/>
      <c r="L39" s="97"/>
    </row>
    <row r="40" spans="1:16" ht="18" customHeight="1" x14ac:dyDescent="0.15">
      <c r="A40" s="314"/>
      <c r="B40" s="188" t="s">
        <v>93</v>
      </c>
      <c r="C40" s="187"/>
      <c r="D40" s="188" t="s">
        <v>93</v>
      </c>
      <c r="E40" s="184"/>
      <c r="F40" s="188" t="s">
        <v>93</v>
      </c>
      <c r="G40" s="184"/>
      <c r="H40" s="188" t="s">
        <v>209</v>
      </c>
      <c r="I40" s="187"/>
      <c r="J40" s="97"/>
      <c r="K40" s="149"/>
      <c r="L40" s="97"/>
    </row>
    <row r="41" spans="1:16" ht="18" customHeight="1" x14ac:dyDescent="0.15">
      <c r="A41" s="193"/>
      <c r="B41" s="134" t="s">
        <v>207</v>
      </c>
      <c r="C41" s="135" t="s">
        <v>184</v>
      </c>
      <c r="D41" s="134" t="s">
        <v>207</v>
      </c>
      <c r="E41" s="134" t="s">
        <v>184</v>
      </c>
      <c r="F41" s="134" t="s">
        <v>207</v>
      </c>
      <c r="G41" s="134" t="s">
        <v>184</v>
      </c>
      <c r="H41" s="134" t="s">
        <v>207</v>
      </c>
      <c r="I41" s="135" t="s">
        <v>184</v>
      </c>
      <c r="J41" s="150"/>
      <c r="K41" s="151"/>
      <c r="L41" s="150"/>
      <c r="M41" s="117"/>
      <c r="N41" s="117"/>
      <c r="O41" s="117"/>
      <c r="P41" s="117"/>
    </row>
    <row r="42" spans="1:16" ht="18" customHeight="1" x14ac:dyDescent="0.15">
      <c r="A42" s="38"/>
      <c r="B42" s="137" t="s">
        <v>194</v>
      </c>
      <c r="C42" s="137" t="s">
        <v>34</v>
      </c>
      <c r="D42" s="137" t="s">
        <v>194</v>
      </c>
      <c r="E42" s="137" t="s">
        <v>34</v>
      </c>
      <c r="F42" s="137" t="s">
        <v>194</v>
      </c>
      <c r="G42" s="137" t="s">
        <v>34</v>
      </c>
      <c r="H42" s="137" t="s">
        <v>194</v>
      </c>
      <c r="I42" s="152" t="s">
        <v>34</v>
      </c>
      <c r="J42" s="137"/>
      <c r="K42" s="152"/>
      <c r="L42" s="137"/>
      <c r="O42" s="153"/>
      <c r="P42" s="153"/>
    </row>
    <row r="43" spans="1:16" ht="18" customHeight="1" x14ac:dyDescent="0.15">
      <c r="A43" s="138" t="s">
        <v>277</v>
      </c>
      <c r="B43" s="139">
        <v>1281</v>
      </c>
      <c r="C43" s="139">
        <v>55325</v>
      </c>
      <c r="D43" s="139">
        <v>459</v>
      </c>
      <c r="E43" s="139">
        <v>22619</v>
      </c>
      <c r="F43" s="47">
        <v>153</v>
      </c>
      <c r="G43" s="139">
        <v>4652</v>
      </c>
      <c r="H43" s="47">
        <v>176</v>
      </c>
      <c r="I43" s="139">
        <v>987</v>
      </c>
      <c r="J43" s="47"/>
      <c r="K43" s="139"/>
      <c r="L43" s="139"/>
    </row>
    <row r="44" spans="1:16" ht="18" customHeight="1" x14ac:dyDescent="0.15">
      <c r="A44" s="140" t="s">
        <v>97</v>
      </c>
      <c r="B44" s="139">
        <v>1285</v>
      </c>
      <c r="C44" s="139">
        <v>52677</v>
      </c>
      <c r="D44" s="139">
        <v>462</v>
      </c>
      <c r="E44" s="139">
        <v>20979</v>
      </c>
      <c r="F44" s="47">
        <v>183</v>
      </c>
      <c r="G44" s="139">
        <v>6523</v>
      </c>
      <c r="H44" s="47">
        <v>157</v>
      </c>
      <c r="I44" s="139">
        <v>1263</v>
      </c>
      <c r="J44" s="47"/>
      <c r="K44" s="139"/>
      <c r="L44" s="139"/>
    </row>
    <row r="45" spans="1:16" ht="18" customHeight="1" x14ac:dyDescent="0.15">
      <c r="A45" s="140" t="s">
        <v>282</v>
      </c>
      <c r="B45" s="139">
        <v>1278</v>
      </c>
      <c r="C45" s="139">
        <v>52382</v>
      </c>
      <c r="D45" s="139">
        <v>448</v>
      </c>
      <c r="E45" s="139">
        <v>21866</v>
      </c>
      <c r="F45" s="47">
        <v>132</v>
      </c>
      <c r="G45" s="139">
        <v>5051</v>
      </c>
      <c r="H45" s="47">
        <v>138</v>
      </c>
      <c r="I45" s="139">
        <v>1125</v>
      </c>
      <c r="J45" s="47"/>
      <c r="K45" s="139"/>
      <c r="L45" s="139"/>
      <c r="N45" s="154"/>
    </row>
    <row r="46" spans="1:16" ht="18" customHeight="1" x14ac:dyDescent="0.15">
      <c r="A46" s="140" t="s">
        <v>278</v>
      </c>
      <c r="B46" s="139">
        <v>1246</v>
      </c>
      <c r="C46" s="139">
        <v>52360</v>
      </c>
      <c r="D46" s="139">
        <v>493</v>
      </c>
      <c r="E46" s="139">
        <v>27980</v>
      </c>
      <c r="F46" s="47">
        <v>126</v>
      </c>
      <c r="G46" s="139">
        <v>4830</v>
      </c>
      <c r="H46" s="47">
        <v>122</v>
      </c>
      <c r="I46" s="139">
        <v>1081</v>
      </c>
      <c r="J46" s="47"/>
      <c r="K46" s="139"/>
    </row>
    <row r="47" spans="1:16" ht="18" customHeight="1" x14ac:dyDescent="0.15">
      <c r="A47" s="141" t="s">
        <v>268</v>
      </c>
      <c r="B47" s="142">
        <v>1389</v>
      </c>
      <c r="C47" s="142">
        <v>52682</v>
      </c>
      <c r="D47" s="142">
        <v>207</v>
      </c>
      <c r="E47" s="142">
        <v>10785</v>
      </c>
      <c r="F47" s="170">
        <v>120</v>
      </c>
      <c r="G47" s="142">
        <v>4035</v>
      </c>
      <c r="H47" s="170">
        <v>128</v>
      </c>
      <c r="I47" s="142">
        <v>898</v>
      </c>
      <c r="J47" s="47"/>
      <c r="K47" s="142"/>
      <c r="O47" s="154"/>
      <c r="P47" s="154"/>
    </row>
    <row r="48" spans="1:16" ht="13.5" customHeight="1" x14ac:dyDescent="0.15">
      <c r="A48" s="155"/>
      <c r="B48" s="139"/>
      <c r="C48" s="139"/>
      <c r="D48" s="139"/>
      <c r="E48" s="139"/>
      <c r="F48" s="47"/>
      <c r="G48" s="139"/>
      <c r="H48" s="47"/>
      <c r="I48" s="139" t="s">
        <v>214</v>
      </c>
      <c r="J48" s="47"/>
      <c r="K48" s="139"/>
      <c r="O48" s="154"/>
      <c r="P48" s="154"/>
    </row>
    <row r="49" spans="11:16" x14ac:dyDescent="0.15">
      <c r="K49" s="153" t="s">
        <v>214</v>
      </c>
    </row>
    <row r="51" spans="11:16" x14ac:dyDescent="0.15">
      <c r="O51" s="154"/>
      <c r="P51" s="154"/>
    </row>
  </sheetData>
  <mergeCells count="43">
    <mergeCell ref="H30:I30"/>
    <mergeCell ref="J30:L30"/>
    <mergeCell ref="A39:A41"/>
    <mergeCell ref="B39:C39"/>
    <mergeCell ref="D39:E39"/>
    <mergeCell ref="F39:I39"/>
    <mergeCell ref="B40:C40"/>
    <mergeCell ref="D40:E40"/>
    <mergeCell ref="F40:G40"/>
    <mergeCell ref="H40:I40"/>
    <mergeCell ref="H20:I20"/>
    <mergeCell ref="J20:L20"/>
    <mergeCell ref="O28:P28"/>
    <mergeCell ref="A29:A31"/>
    <mergeCell ref="B29:G29"/>
    <mergeCell ref="H29:L29"/>
    <mergeCell ref="O29:P29"/>
    <mergeCell ref="B30:C30"/>
    <mergeCell ref="D30:E30"/>
    <mergeCell ref="F30:G30"/>
    <mergeCell ref="A12:B12"/>
    <mergeCell ref="A14:H14"/>
    <mergeCell ref="A15:H15"/>
    <mergeCell ref="A17:L17"/>
    <mergeCell ref="M18:P18"/>
    <mergeCell ref="A19:A21"/>
    <mergeCell ref="B19:C20"/>
    <mergeCell ref="D19:L19"/>
    <mergeCell ref="D20:E20"/>
    <mergeCell ref="F20:G20"/>
    <mergeCell ref="A6:B6"/>
    <mergeCell ref="A7:B7"/>
    <mergeCell ref="A8:B8"/>
    <mergeCell ref="A9:B9"/>
    <mergeCell ref="A10:B10"/>
    <mergeCell ref="A11:B11"/>
    <mergeCell ref="A1:L1"/>
    <mergeCell ref="K2:L2"/>
    <mergeCell ref="A3:B4"/>
    <mergeCell ref="C3:F3"/>
    <mergeCell ref="G3:J3"/>
    <mergeCell ref="C4:D4"/>
    <mergeCell ref="E4:F4"/>
  </mergeCells>
  <phoneticPr fontId="33"/>
  <pageMargins left="0.78740157480314965" right="0.78740157480314965" top="0.98425196850393704" bottom="0.98425196850393704" header="0.51181102362204722" footer="0.51181102362204722"/>
  <pageSetup paperSize="9" scale="75" firstPageNumber="0" orientation="portrait" r:id="rId1"/>
  <headerFooter alignWithMargins="0">
    <oddFooter>&amp;C&amp;"ＭＳ Ｐ明朝,標準"&amp;13- 133 -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N14" sqref="N14"/>
    </sheetView>
  </sheetViews>
  <sheetFormatPr defaultRowHeight="13.5" x14ac:dyDescent="0.15"/>
  <sheetData/>
  <phoneticPr fontId="3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Ｐ明朝,標準"
- 134 -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opLeftCell="A25" zoomScale="70" zoomScaleNormal="70" workbookViewId="0">
      <selection activeCell="X32" sqref="X32"/>
    </sheetView>
  </sheetViews>
  <sheetFormatPr defaultRowHeight="13.5" x14ac:dyDescent="0.15"/>
  <cols>
    <col min="1" max="1" width="8.625" style="15" customWidth="1"/>
    <col min="2" max="2" width="3.625" style="15" customWidth="1"/>
    <col min="3" max="3" width="4.625" style="15" customWidth="1"/>
    <col min="4" max="4" width="6.5" style="15" customWidth="1"/>
    <col min="5" max="18" width="4.375" style="15" customWidth="1"/>
    <col min="19" max="20" width="5.625" style="15" customWidth="1"/>
    <col min="21" max="16384" width="9" style="15"/>
  </cols>
  <sheetData>
    <row r="1" spans="1:18" ht="21" x14ac:dyDescent="0.2">
      <c r="A1" s="185" t="s">
        <v>217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18" ht="9" customHeight="1" x14ac:dyDescent="0.15"/>
    <row r="3" spans="1:18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86" t="s">
        <v>44</v>
      </c>
      <c r="P3" s="186"/>
      <c r="Q3" s="186"/>
      <c r="R3" s="186"/>
    </row>
    <row r="4" spans="1:18" ht="27" customHeight="1" x14ac:dyDescent="0.15">
      <c r="A4" s="187" t="s">
        <v>22</v>
      </c>
      <c r="B4" s="184"/>
      <c r="C4" s="188" t="s">
        <v>41</v>
      </c>
      <c r="D4" s="184"/>
      <c r="E4" s="188" t="s">
        <v>17</v>
      </c>
      <c r="F4" s="184"/>
      <c r="G4" s="188" t="s">
        <v>46</v>
      </c>
      <c r="H4" s="184"/>
      <c r="I4" s="188" t="s">
        <v>48</v>
      </c>
      <c r="J4" s="184"/>
      <c r="K4" s="188" t="s">
        <v>50</v>
      </c>
      <c r="L4" s="184"/>
      <c r="M4" s="183" t="s">
        <v>228</v>
      </c>
      <c r="N4" s="184"/>
      <c r="O4" s="188" t="s">
        <v>19</v>
      </c>
      <c r="P4" s="184"/>
      <c r="Q4" s="188" t="s">
        <v>37</v>
      </c>
      <c r="R4" s="187"/>
    </row>
    <row r="5" spans="1:18" x14ac:dyDescent="0.15">
      <c r="A5" s="16"/>
      <c r="B5" s="19"/>
      <c r="C5" s="20"/>
      <c r="D5" s="21"/>
      <c r="E5" s="16"/>
      <c r="F5" s="21" t="s">
        <v>51</v>
      </c>
      <c r="G5" s="16"/>
      <c r="H5" s="21" t="s">
        <v>51</v>
      </c>
      <c r="I5" s="16"/>
      <c r="J5" s="21" t="s">
        <v>51</v>
      </c>
      <c r="K5" s="16"/>
      <c r="L5" s="21" t="s">
        <v>31</v>
      </c>
      <c r="M5" s="21"/>
      <c r="N5" s="21" t="s">
        <v>31</v>
      </c>
      <c r="O5" s="16"/>
      <c r="P5" s="21" t="s">
        <v>51</v>
      </c>
      <c r="Q5" s="16"/>
      <c r="R5" s="21" t="s">
        <v>51</v>
      </c>
    </row>
    <row r="6" spans="1:18" ht="20.100000000000001" customHeight="1" x14ac:dyDescent="0.15">
      <c r="A6" s="22" t="s">
        <v>248</v>
      </c>
      <c r="B6" s="23" t="s">
        <v>1</v>
      </c>
      <c r="C6" s="16"/>
      <c r="D6" s="16">
        <f t="shared" ref="D6:D15" si="0">SUM(F6:R6)</f>
        <v>39</v>
      </c>
      <c r="E6" s="16"/>
      <c r="F6" s="16">
        <v>14</v>
      </c>
      <c r="G6" s="16"/>
      <c r="H6" s="16">
        <v>10</v>
      </c>
      <c r="I6" s="16"/>
      <c r="J6" s="16">
        <v>4</v>
      </c>
      <c r="K6" s="16"/>
      <c r="L6" s="16">
        <v>7</v>
      </c>
      <c r="M6" s="16"/>
      <c r="N6" s="22" t="s">
        <v>250</v>
      </c>
      <c r="P6" s="16">
        <v>3</v>
      </c>
      <c r="R6" s="16">
        <v>1</v>
      </c>
    </row>
    <row r="7" spans="1:18" ht="20.100000000000001" customHeight="1" x14ac:dyDescent="0.15">
      <c r="A7" s="16">
        <v>24</v>
      </c>
      <c r="B7" s="23"/>
      <c r="C7" s="16"/>
      <c r="D7" s="16">
        <f t="shared" si="0"/>
        <v>39</v>
      </c>
      <c r="E7" s="16"/>
      <c r="F7" s="16">
        <v>14</v>
      </c>
      <c r="G7" s="16"/>
      <c r="H7" s="16">
        <v>10</v>
      </c>
      <c r="I7" s="16"/>
      <c r="J7" s="16">
        <v>4</v>
      </c>
      <c r="K7" s="16"/>
      <c r="L7" s="16">
        <v>7</v>
      </c>
      <c r="M7" s="16"/>
      <c r="N7" s="22" t="s">
        <v>251</v>
      </c>
      <c r="P7" s="16">
        <v>3</v>
      </c>
      <c r="R7" s="16">
        <v>1</v>
      </c>
    </row>
    <row r="8" spans="1:18" ht="20.100000000000001" customHeight="1" x14ac:dyDescent="0.15">
      <c r="A8" s="16">
        <v>25</v>
      </c>
      <c r="B8" s="23"/>
      <c r="C8" s="16"/>
      <c r="D8" s="16">
        <f t="shared" si="0"/>
        <v>39</v>
      </c>
      <c r="E8" s="16"/>
      <c r="F8" s="16">
        <v>14</v>
      </c>
      <c r="G8" s="16"/>
      <c r="H8" s="16">
        <v>10</v>
      </c>
      <c r="I8" s="16"/>
      <c r="J8" s="16">
        <v>4</v>
      </c>
      <c r="K8" s="16"/>
      <c r="L8" s="16">
        <v>7</v>
      </c>
      <c r="M8" s="16"/>
      <c r="N8" s="22" t="s">
        <v>252</v>
      </c>
      <c r="P8" s="16">
        <v>3</v>
      </c>
      <c r="R8" s="16">
        <v>1</v>
      </c>
    </row>
    <row r="9" spans="1:18" ht="20.100000000000001" customHeight="1" x14ac:dyDescent="0.15">
      <c r="A9" s="16">
        <v>26</v>
      </c>
      <c r="B9" s="23"/>
      <c r="C9" s="16"/>
      <c r="D9" s="16">
        <f t="shared" si="0"/>
        <v>39</v>
      </c>
      <c r="E9" s="16"/>
      <c r="F9" s="16">
        <v>14</v>
      </c>
      <c r="G9" s="16"/>
      <c r="H9" s="16">
        <v>10</v>
      </c>
      <c r="I9" s="16"/>
      <c r="J9" s="16">
        <v>4</v>
      </c>
      <c r="K9" s="16"/>
      <c r="L9" s="16">
        <v>7</v>
      </c>
      <c r="M9" s="16"/>
      <c r="N9" s="22" t="s">
        <v>253</v>
      </c>
      <c r="P9" s="16">
        <v>3</v>
      </c>
      <c r="R9" s="16">
        <v>1</v>
      </c>
    </row>
    <row r="10" spans="1:18" ht="20.100000000000001" customHeight="1" x14ac:dyDescent="0.15">
      <c r="A10" s="16">
        <v>27</v>
      </c>
      <c r="B10" s="23"/>
      <c r="C10" s="16"/>
      <c r="D10" s="16">
        <f t="shared" si="0"/>
        <v>39</v>
      </c>
      <c r="E10" s="16"/>
      <c r="F10" s="16">
        <v>14</v>
      </c>
      <c r="G10" s="16"/>
      <c r="H10" s="16">
        <v>10</v>
      </c>
      <c r="I10" s="16"/>
      <c r="J10" s="16">
        <v>4</v>
      </c>
      <c r="K10" s="16"/>
      <c r="L10" s="16">
        <v>7</v>
      </c>
      <c r="M10" s="16"/>
      <c r="N10" s="22" t="s">
        <v>253</v>
      </c>
      <c r="P10" s="16">
        <v>3</v>
      </c>
      <c r="R10" s="16">
        <v>1</v>
      </c>
    </row>
    <row r="11" spans="1:18" ht="20.100000000000001" customHeight="1" x14ac:dyDescent="0.15">
      <c r="A11" s="16">
        <v>28</v>
      </c>
      <c r="B11" s="23"/>
      <c r="C11" s="16"/>
      <c r="D11" s="16">
        <f t="shared" si="0"/>
        <v>39</v>
      </c>
      <c r="E11" s="16"/>
      <c r="F11" s="16">
        <v>14</v>
      </c>
      <c r="G11" s="16"/>
      <c r="H11" s="16">
        <v>10</v>
      </c>
      <c r="I11" s="16"/>
      <c r="J11" s="16">
        <v>4</v>
      </c>
      <c r="K11" s="16"/>
      <c r="L11" s="16">
        <v>7</v>
      </c>
      <c r="M11" s="16"/>
      <c r="N11" s="22" t="s">
        <v>252</v>
      </c>
      <c r="P11" s="16">
        <v>3</v>
      </c>
      <c r="R11" s="16">
        <v>1</v>
      </c>
    </row>
    <row r="12" spans="1:18" ht="20.100000000000001" customHeight="1" x14ac:dyDescent="0.15">
      <c r="A12" s="16">
        <v>29</v>
      </c>
      <c r="B12" s="23"/>
      <c r="C12" s="16"/>
      <c r="D12" s="16">
        <f t="shared" si="0"/>
        <v>39</v>
      </c>
      <c r="E12" s="16"/>
      <c r="F12" s="16">
        <v>14</v>
      </c>
      <c r="G12" s="16"/>
      <c r="H12" s="16">
        <v>10</v>
      </c>
      <c r="I12" s="16"/>
      <c r="J12" s="16">
        <v>4</v>
      </c>
      <c r="K12" s="16"/>
      <c r="L12" s="16">
        <v>7</v>
      </c>
      <c r="M12" s="16"/>
      <c r="N12" s="22" t="s">
        <v>254</v>
      </c>
      <c r="P12" s="16">
        <v>3</v>
      </c>
      <c r="R12" s="16">
        <v>1</v>
      </c>
    </row>
    <row r="13" spans="1:18" ht="20.100000000000001" customHeight="1" x14ac:dyDescent="0.15">
      <c r="A13" s="16">
        <v>30</v>
      </c>
      <c r="B13" s="23"/>
      <c r="C13" s="16"/>
      <c r="D13" s="16">
        <f t="shared" si="0"/>
        <v>39</v>
      </c>
      <c r="E13" s="16"/>
      <c r="F13" s="16">
        <v>14</v>
      </c>
      <c r="G13" s="16"/>
      <c r="H13" s="16">
        <v>10</v>
      </c>
      <c r="I13" s="16"/>
      <c r="J13" s="16">
        <v>4</v>
      </c>
      <c r="K13" s="16"/>
      <c r="L13" s="16">
        <v>6</v>
      </c>
      <c r="M13" s="16"/>
      <c r="N13" s="22">
        <v>1</v>
      </c>
      <c r="P13" s="16">
        <v>3</v>
      </c>
      <c r="R13" s="16">
        <v>1</v>
      </c>
    </row>
    <row r="14" spans="1:18" ht="20.100000000000001" customHeight="1" x14ac:dyDescent="0.15">
      <c r="A14" s="16" t="s">
        <v>218</v>
      </c>
      <c r="B14" s="23"/>
      <c r="C14" s="16"/>
      <c r="D14" s="16">
        <f t="shared" si="0"/>
        <v>37</v>
      </c>
      <c r="E14" s="16"/>
      <c r="F14" s="16">
        <v>12</v>
      </c>
      <c r="G14" s="16"/>
      <c r="H14" s="16">
        <v>10</v>
      </c>
      <c r="I14" s="16"/>
      <c r="J14" s="16">
        <v>4</v>
      </c>
      <c r="K14" s="16"/>
      <c r="L14" s="16">
        <v>6</v>
      </c>
      <c r="M14" s="16"/>
      <c r="N14" s="22">
        <v>1</v>
      </c>
      <c r="P14" s="16">
        <v>3</v>
      </c>
      <c r="R14" s="16">
        <v>1</v>
      </c>
    </row>
    <row r="15" spans="1:18" ht="20.100000000000001" customHeight="1" x14ac:dyDescent="0.15">
      <c r="A15" s="16">
        <v>2</v>
      </c>
      <c r="B15" s="23"/>
      <c r="C15" s="16"/>
      <c r="D15" s="16">
        <f t="shared" si="0"/>
        <v>37</v>
      </c>
      <c r="E15" s="16"/>
      <c r="F15" s="16">
        <v>12</v>
      </c>
      <c r="G15" s="16"/>
      <c r="H15" s="16">
        <v>10</v>
      </c>
      <c r="I15" s="16"/>
      <c r="J15" s="16">
        <v>4</v>
      </c>
      <c r="K15" s="16"/>
      <c r="L15" s="16">
        <v>5</v>
      </c>
      <c r="M15" s="16"/>
      <c r="N15" s="22">
        <v>2</v>
      </c>
      <c r="P15" s="16">
        <v>3</v>
      </c>
      <c r="R15" s="16">
        <v>1</v>
      </c>
    </row>
    <row r="16" spans="1:18" x14ac:dyDescent="0.15">
      <c r="A16" s="24"/>
      <c r="B16" s="25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ht="18" customHeight="1" x14ac:dyDescent="0.15">
      <c r="A17" s="189" t="s">
        <v>3</v>
      </c>
      <c r="B17" s="189"/>
      <c r="C17" s="189"/>
      <c r="D17" s="189"/>
      <c r="E17" s="189"/>
      <c r="F17" s="189"/>
      <c r="G17" s="189"/>
      <c r="H17" s="189"/>
      <c r="I17" s="189"/>
      <c r="J17" s="16"/>
      <c r="K17" s="16"/>
      <c r="L17" s="190" t="s">
        <v>52</v>
      </c>
      <c r="M17" s="190"/>
      <c r="N17" s="190"/>
      <c r="O17" s="190"/>
      <c r="P17" s="190"/>
      <c r="Q17" s="190"/>
      <c r="R17" s="190"/>
    </row>
    <row r="18" spans="1:18" ht="18" customHeight="1" x14ac:dyDescent="0.15">
      <c r="A18" s="191" t="s">
        <v>246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6"/>
      <c r="L18" s="115"/>
      <c r="M18" s="115"/>
      <c r="N18" s="115"/>
      <c r="O18" s="115"/>
      <c r="P18" s="115"/>
      <c r="Q18" s="115"/>
      <c r="R18" s="115"/>
    </row>
    <row r="19" spans="1:18" ht="53.25" customHeight="1" x14ac:dyDescent="0.2">
      <c r="A19" s="185" t="s">
        <v>219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</row>
    <row r="20" spans="1:18" ht="8.25" customHeight="1" x14ac:dyDescent="0.15"/>
    <row r="21" spans="1:18" ht="18" customHeight="1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6" t="s">
        <v>249</v>
      </c>
      <c r="P21" s="186"/>
      <c r="Q21" s="186"/>
      <c r="R21" s="186"/>
    </row>
    <row r="22" spans="1:18" ht="18" customHeight="1" x14ac:dyDescent="0.15">
      <c r="A22" s="181" t="s">
        <v>45</v>
      </c>
      <c r="B22" s="181"/>
      <c r="C22" s="192"/>
      <c r="D22" s="194" t="s">
        <v>41</v>
      </c>
      <c r="E22" s="192"/>
      <c r="F22" s="188" t="s">
        <v>4</v>
      </c>
      <c r="G22" s="187"/>
      <c r="H22" s="187"/>
      <c r="I22" s="187"/>
      <c r="J22" s="187"/>
      <c r="K22" s="187"/>
      <c r="L22" s="184"/>
      <c r="M22" s="194" t="s">
        <v>15</v>
      </c>
      <c r="N22" s="181"/>
      <c r="O22" s="192"/>
      <c r="P22" s="181" t="s">
        <v>40</v>
      </c>
      <c r="Q22" s="181"/>
      <c r="R22" s="181"/>
    </row>
    <row r="23" spans="1:18" ht="18" customHeight="1" x14ac:dyDescent="0.15">
      <c r="A23" s="182"/>
      <c r="B23" s="182"/>
      <c r="C23" s="193"/>
      <c r="D23" s="195"/>
      <c r="E23" s="193"/>
      <c r="F23" s="13" t="s">
        <v>57</v>
      </c>
      <c r="G23" s="13" t="s">
        <v>0</v>
      </c>
      <c r="H23" s="13" t="s">
        <v>58</v>
      </c>
      <c r="I23" s="13" t="s">
        <v>47</v>
      </c>
      <c r="J23" s="13" t="s">
        <v>61</v>
      </c>
      <c r="K23" s="13" t="s">
        <v>62</v>
      </c>
      <c r="L23" s="28" t="s">
        <v>53</v>
      </c>
      <c r="M23" s="195"/>
      <c r="N23" s="182"/>
      <c r="O23" s="193"/>
      <c r="P23" s="182"/>
      <c r="Q23" s="182"/>
      <c r="R23" s="182"/>
    </row>
    <row r="24" spans="1:18" ht="15" customHeight="1" x14ac:dyDescent="0.15">
      <c r="A24" s="16"/>
      <c r="B24" s="16"/>
      <c r="C24" s="29"/>
      <c r="D24" s="30"/>
      <c r="E24" s="31" t="s">
        <v>34</v>
      </c>
      <c r="F24" s="31" t="s">
        <v>34</v>
      </c>
      <c r="G24" s="31" t="s">
        <v>34</v>
      </c>
      <c r="H24" s="31" t="s">
        <v>34</v>
      </c>
      <c r="I24" s="31" t="s">
        <v>34</v>
      </c>
      <c r="J24" s="31" t="s">
        <v>34</v>
      </c>
      <c r="K24" s="31" t="s">
        <v>34</v>
      </c>
      <c r="L24" s="31" t="s">
        <v>34</v>
      </c>
      <c r="M24" s="31"/>
      <c r="N24" s="31"/>
      <c r="O24" s="31" t="s">
        <v>64</v>
      </c>
      <c r="P24" s="31"/>
      <c r="Q24" s="31"/>
      <c r="R24" s="31" t="s">
        <v>34</v>
      </c>
    </row>
    <row r="25" spans="1:18" ht="21" customHeight="1" x14ac:dyDescent="0.15">
      <c r="A25" s="196" t="s">
        <v>63</v>
      </c>
      <c r="B25" s="196"/>
      <c r="C25" s="197"/>
      <c r="D25" s="198">
        <f t="shared" ref="D25:D32" si="1">SUM(F25:L25)</f>
        <v>3510</v>
      </c>
      <c r="E25" s="199"/>
      <c r="F25" s="32">
        <f t="shared" ref="F25:L25" si="2">SUM(F26:F37)</f>
        <v>570</v>
      </c>
      <c r="G25" s="32">
        <f t="shared" si="2"/>
        <v>537</v>
      </c>
      <c r="H25" s="32">
        <f t="shared" si="2"/>
        <v>543</v>
      </c>
      <c r="I25" s="32">
        <f t="shared" si="2"/>
        <v>622</v>
      </c>
      <c r="J25" s="32">
        <f t="shared" si="2"/>
        <v>612</v>
      </c>
      <c r="K25" s="32">
        <f t="shared" si="2"/>
        <v>542</v>
      </c>
      <c r="L25" s="32">
        <f t="shared" si="2"/>
        <v>84</v>
      </c>
      <c r="M25" s="32"/>
      <c r="N25" s="32"/>
      <c r="O25" s="32">
        <f>SUM(O26:O37)</f>
        <v>148</v>
      </c>
      <c r="P25" s="32"/>
      <c r="Q25" s="32"/>
      <c r="R25" s="32">
        <f>SUM(R26:R37)</f>
        <v>248</v>
      </c>
    </row>
    <row r="26" spans="1:18" ht="21" customHeight="1" x14ac:dyDescent="0.15">
      <c r="A26" s="200" t="s">
        <v>13</v>
      </c>
      <c r="B26" s="200"/>
      <c r="C26" s="201"/>
      <c r="D26" s="198">
        <f t="shared" si="1"/>
        <v>606</v>
      </c>
      <c r="E26" s="199"/>
      <c r="F26" s="16">
        <v>103</v>
      </c>
      <c r="G26" s="16">
        <v>93</v>
      </c>
      <c r="H26" s="16">
        <v>93</v>
      </c>
      <c r="I26" s="16">
        <v>99</v>
      </c>
      <c r="J26" s="16">
        <v>106</v>
      </c>
      <c r="K26" s="16">
        <v>95</v>
      </c>
      <c r="L26" s="22">
        <v>17</v>
      </c>
      <c r="M26" s="22"/>
      <c r="N26" s="22"/>
      <c r="O26" s="16">
        <v>21</v>
      </c>
      <c r="P26" s="16"/>
      <c r="Q26" s="16"/>
      <c r="R26" s="16">
        <v>34</v>
      </c>
    </row>
    <row r="27" spans="1:18" ht="21" customHeight="1" x14ac:dyDescent="0.15">
      <c r="A27" s="200" t="s">
        <v>6</v>
      </c>
      <c r="B27" s="200"/>
      <c r="C27" s="201"/>
      <c r="D27" s="198">
        <f t="shared" si="1"/>
        <v>40</v>
      </c>
      <c r="E27" s="199"/>
      <c r="F27" s="16">
        <v>3</v>
      </c>
      <c r="G27" s="16">
        <v>2</v>
      </c>
      <c r="H27" s="16">
        <v>10</v>
      </c>
      <c r="I27" s="16">
        <v>6</v>
      </c>
      <c r="J27" s="16">
        <v>9</v>
      </c>
      <c r="K27" s="16">
        <v>10</v>
      </c>
      <c r="L27" s="72" t="s">
        <v>220</v>
      </c>
      <c r="M27" s="33"/>
      <c r="N27" s="33"/>
      <c r="O27" s="16">
        <v>4</v>
      </c>
      <c r="P27" s="16"/>
      <c r="Q27" s="16"/>
      <c r="R27" s="16">
        <v>9</v>
      </c>
    </row>
    <row r="28" spans="1:18" ht="21" customHeight="1" x14ac:dyDescent="0.15">
      <c r="A28" s="200" t="s">
        <v>65</v>
      </c>
      <c r="B28" s="200"/>
      <c r="C28" s="201"/>
      <c r="D28" s="198">
        <f t="shared" si="1"/>
        <v>73</v>
      </c>
      <c r="E28" s="199"/>
      <c r="F28" s="16">
        <v>14</v>
      </c>
      <c r="G28" s="16">
        <v>7</v>
      </c>
      <c r="H28" s="16">
        <v>14</v>
      </c>
      <c r="I28" s="16">
        <v>8</v>
      </c>
      <c r="J28" s="16">
        <v>12</v>
      </c>
      <c r="K28" s="16">
        <v>18</v>
      </c>
      <c r="L28" s="72" t="s">
        <v>220</v>
      </c>
      <c r="M28" s="33"/>
      <c r="N28" s="33"/>
      <c r="O28" s="16">
        <v>6</v>
      </c>
      <c r="P28" s="16"/>
      <c r="Q28" s="16"/>
      <c r="R28" s="16">
        <v>15</v>
      </c>
    </row>
    <row r="29" spans="1:18" ht="21" customHeight="1" x14ac:dyDescent="0.15">
      <c r="A29" s="200" t="s">
        <v>56</v>
      </c>
      <c r="B29" s="200"/>
      <c r="C29" s="201"/>
      <c r="D29" s="198">
        <f t="shared" si="1"/>
        <v>562</v>
      </c>
      <c r="E29" s="199"/>
      <c r="F29" s="16">
        <v>84</v>
      </c>
      <c r="G29" s="16">
        <v>92</v>
      </c>
      <c r="H29" s="16">
        <v>96</v>
      </c>
      <c r="I29" s="16">
        <v>94</v>
      </c>
      <c r="J29" s="16">
        <v>103</v>
      </c>
      <c r="K29" s="16">
        <v>85</v>
      </c>
      <c r="L29" s="22">
        <v>8</v>
      </c>
      <c r="M29" s="22"/>
      <c r="N29" s="22"/>
      <c r="O29" s="16">
        <v>21</v>
      </c>
      <c r="P29" s="16"/>
      <c r="Q29" s="16"/>
      <c r="R29" s="16">
        <v>31</v>
      </c>
    </row>
    <row r="30" spans="1:18" ht="21" customHeight="1" x14ac:dyDescent="0.15">
      <c r="A30" s="200" t="s">
        <v>66</v>
      </c>
      <c r="B30" s="200"/>
      <c r="C30" s="201"/>
      <c r="D30" s="198">
        <f t="shared" si="1"/>
        <v>110</v>
      </c>
      <c r="E30" s="199"/>
      <c r="F30" s="16">
        <v>17</v>
      </c>
      <c r="G30" s="16">
        <v>17</v>
      </c>
      <c r="H30" s="16">
        <v>16</v>
      </c>
      <c r="I30" s="16">
        <v>16</v>
      </c>
      <c r="J30" s="16">
        <v>18</v>
      </c>
      <c r="K30" s="16">
        <v>21</v>
      </c>
      <c r="L30" s="22">
        <v>5</v>
      </c>
      <c r="M30" s="22"/>
      <c r="N30" s="22"/>
      <c r="O30" s="16">
        <v>8</v>
      </c>
      <c r="P30" s="16"/>
      <c r="Q30" s="16"/>
      <c r="R30" s="16">
        <v>13</v>
      </c>
    </row>
    <row r="31" spans="1:18" ht="21" customHeight="1" x14ac:dyDescent="0.15">
      <c r="A31" s="200" t="s">
        <v>67</v>
      </c>
      <c r="B31" s="200"/>
      <c r="C31" s="201"/>
      <c r="D31" s="198">
        <f t="shared" si="1"/>
        <v>168</v>
      </c>
      <c r="E31" s="199"/>
      <c r="F31" s="16">
        <v>22</v>
      </c>
      <c r="G31" s="16">
        <v>27</v>
      </c>
      <c r="H31" s="16">
        <v>22</v>
      </c>
      <c r="I31" s="16">
        <v>26</v>
      </c>
      <c r="J31" s="16">
        <v>32</v>
      </c>
      <c r="K31" s="16">
        <v>29</v>
      </c>
      <c r="L31" s="22">
        <v>10</v>
      </c>
      <c r="M31" s="22"/>
      <c r="N31" s="22"/>
      <c r="O31" s="16">
        <v>8</v>
      </c>
      <c r="P31" s="16"/>
      <c r="Q31" s="16"/>
      <c r="R31" s="16">
        <v>15</v>
      </c>
    </row>
    <row r="32" spans="1:18" ht="21" customHeight="1" x14ac:dyDescent="0.15">
      <c r="A32" s="200" t="s">
        <v>68</v>
      </c>
      <c r="B32" s="200"/>
      <c r="C32" s="201"/>
      <c r="D32" s="198">
        <f t="shared" si="1"/>
        <v>528</v>
      </c>
      <c r="E32" s="199"/>
      <c r="F32" s="16">
        <v>80</v>
      </c>
      <c r="G32" s="16">
        <v>70</v>
      </c>
      <c r="H32" s="16">
        <v>84</v>
      </c>
      <c r="I32" s="16">
        <v>107</v>
      </c>
      <c r="J32" s="16">
        <v>92</v>
      </c>
      <c r="K32" s="16">
        <v>86</v>
      </c>
      <c r="L32" s="22">
        <v>9</v>
      </c>
      <c r="M32" s="22"/>
      <c r="N32" s="22"/>
      <c r="O32" s="16">
        <v>19</v>
      </c>
      <c r="P32" s="16"/>
      <c r="Q32" s="16"/>
      <c r="R32" s="16">
        <v>32</v>
      </c>
    </row>
    <row r="33" spans="1:18" ht="21" customHeight="1" x14ac:dyDescent="0.15">
      <c r="A33" s="200" t="s">
        <v>69</v>
      </c>
      <c r="B33" s="200"/>
      <c r="C33" s="201"/>
      <c r="D33" s="198">
        <f>SUM(F33:L33)</f>
        <v>240</v>
      </c>
      <c r="E33" s="199"/>
      <c r="F33" s="16">
        <v>41</v>
      </c>
      <c r="G33" s="16">
        <v>37</v>
      </c>
      <c r="H33" s="16">
        <v>40</v>
      </c>
      <c r="I33" s="16">
        <v>38</v>
      </c>
      <c r="J33" s="16">
        <v>34</v>
      </c>
      <c r="K33" s="16">
        <v>39</v>
      </c>
      <c r="L33" s="22">
        <v>11</v>
      </c>
      <c r="M33" s="22"/>
      <c r="N33" s="22"/>
      <c r="O33" s="16">
        <v>10</v>
      </c>
      <c r="P33" s="16"/>
      <c r="Q33" s="16"/>
      <c r="R33" s="16">
        <v>16</v>
      </c>
    </row>
    <row r="34" spans="1:18" ht="21" customHeight="1" x14ac:dyDescent="0.15">
      <c r="A34" s="200" t="s">
        <v>70</v>
      </c>
      <c r="B34" s="200"/>
      <c r="C34" s="201"/>
      <c r="D34" s="198">
        <f>SUM(F34:L34)</f>
        <v>413</v>
      </c>
      <c r="E34" s="199"/>
      <c r="F34" s="16">
        <v>64</v>
      </c>
      <c r="G34" s="16">
        <v>70</v>
      </c>
      <c r="H34" s="16">
        <v>59</v>
      </c>
      <c r="I34" s="16">
        <v>81</v>
      </c>
      <c r="J34" s="16">
        <v>82</v>
      </c>
      <c r="K34" s="16">
        <v>49</v>
      </c>
      <c r="L34" s="22">
        <v>8</v>
      </c>
      <c r="M34" s="22"/>
      <c r="N34" s="22"/>
      <c r="O34" s="16">
        <v>16</v>
      </c>
      <c r="P34" s="16"/>
      <c r="Q34" s="16"/>
      <c r="R34" s="16">
        <v>25</v>
      </c>
    </row>
    <row r="35" spans="1:18" ht="21" customHeight="1" x14ac:dyDescent="0.15">
      <c r="A35" s="200" t="s">
        <v>71</v>
      </c>
      <c r="B35" s="200"/>
      <c r="C35" s="201"/>
      <c r="D35" s="198">
        <f>SUM(F35:L35)</f>
        <v>673</v>
      </c>
      <c r="E35" s="199"/>
      <c r="F35" s="16">
        <v>123</v>
      </c>
      <c r="G35" s="16">
        <v>109</v>
      </c>
      <c r="H35" s="16">
        <v>92</v>
      </c>
      <c r="I35" s="16">
        <v>133</v>
      </c>
      <c r="J35" s="16">
        <v>109</v>
      </c>
      <c r="K35" s="16">
        <v>93</v>
      </c>
      <c r="L35" s="22">
        <v>14</v>
      </c>
      <c r="M35" s="22"/>
      <c r="N35" s="22"/>
      <c r="O35" s="16">
        <v>24</v>
      </c>
      <c r="P35" s="16"/>
      <c r="Q35" s="16"/>
      <c r="R35" s="16">
        <v>34</v>
      </c>
    </row>
    <row r="36" spans="1:18" ht="21" customHeight="1" x14ac:dyDescent="0.15">
      <c r="A36" s="200" t="s">
        <v>221</v>
      </c>
      <c r="B36" s="200"/>
      <c r="C36" s="201"/>
      <c r="D36" s="198">
        <f>SUM(F36:L36)</f>
        <v>74</v>
      </c>
      <c r="E36" s="199"/>
      <c r="F36" s="16">
        <v>15</v>
      </c>
      <c r="G36" s="16">
        <v>9</v>
      </c>
      <c r="H36" s="16">
        <v>10</v>
      </c>
      <c r="I36" s="16">
        <v>9</v>
      </c>
      <c r="J36" s="16">
        <v>14</v>
      </c>
      <c r="K36" s="16">
        <v>15</v>
      </c>
      <c r="L36" s="22">
        <v>2</v>
      </c>
      <c r="M36" s="22"/>
      <c r="N36" s="22"/>
      <c r="O36" s="16">
        <v>8</v>
      </c>
      <c r="P36" s="16"/>
      <c r="Q36" s="16"/>
      <c r="R36" s="16">
        <v>15</v>
      </c>
    </row>
    <row r="37" spans="1:18" ht="21" customHeight="1" x14ac:dyDescent="0.15">
      <c r="A37" s="202" t="s">
        <v>73</v>
      </c>
      <c r="B37" s="202"/>
      <c r="C37" s="201"/>
      <c r="D37" s="198">
        <f>SUM(F37:L37)</f>
        <v>23</v>
      </c>
      <c r="E37" s="199"/>
      <c r="F37" s="34">
        <v>4</v>
      </c>
      <c r="G37" s="34">
        <v>4</v>
      </c>
      <c r="H37" s="34">
        <v>7</v>
      </c>
      <c r="I37" s="34">
        <v>5</v>
      </c>
      <c r="J37" s="34">
        <v>1</v>
      </c>
      <c r="K37" s="34">
        <v>2</v>
      </c>
      <c r="L37" s="72" t="s">
        <v>220</v>
      </c>
      <c r="M37" s="33"/>
      <c r="N37" s="33"/>
      <c r="O37" s="34">
        <v>3</v>
      </c>
      <c r="P37" s="34"/>
      <c r="Q37" s="34"/>
      <c r="R37" s="34">
        <v>9</v>
      </c>
    </row>
    <row r="38" spans="1:18" ht="9" customHeight="1" x14ac:dyDescent="0.15">
      <c r="A38" s="24"/>
      <c r="B38" s="24"/>
      <c r="C38" s="25"/>
      <c r="D38" s="35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ht="21" customHeight="1" x14ac:dyDescent="0.15">
      <c r="L39" s="190" t="s">
        <v>52</v>
      </c>
      <c r="M39" s="190"/>
      <c r="N39" s="190"/>
      <c r="O39" s="190"/>
      <c r="P39" s="190"/>
      <c r="Q39" s="190"/>
      <c r="R39" s="190"/>
    </row>
  </sheetData>
  <mergeCells count="48">
    <mergeCell ref="L39:R39"/>
    <mergeCell ref="A34:C34"/>
    <mergeCell ref="D34:E34"/>
    <mergeCell ref="A35:C35"/>
    <mergeCell ref="D35:E35"/>
    <mergeCell ref="A36:C36"/>
    <mergeCell ref="D36:E36"/>
    <mergeCell ref="A32:C32"/>
    <mergeCell ref="D32:E32"/>
    <mergeCell ref="A33:C33"/>
    <mergeCell ref="D33:E33"/>
    <mergeCell ref="A37:C37"/>
    <mergeCell ref="D37:E37"/>
    <mergeCell ref="A29:C29"/>
    <mergeCell ref="D29:E29"/>
    <mergeCell ref="A30:C30"/>
    <mergeCell ref="D30:E30"/>
    <mergeCell ref="A31:C31"/>
    <mergeCell ref="D31:E31"/>
    <mergeCell ref="A26:C26"/>
    <mergeCell ref="D26:E26"/>
    <mergeCell ref="A27:C27"/>
    <mergeCell ref="D27:E27"/>
    <mergeCell ref="A28:C28"/>
    <mergeCell ref="D28:E28"/>
    <mergeCell ref="A22:C23"/>
    <mergeCell ref="D22:E23"/>
    <mergeCell ref="F22:L22"/>
    <mergeCell ref="M22:O23"/>
    <mergeCell ref="A25:C25"/>
    <mergeCell ref="D25:E25"/>
    <mergeCell ref="O4:P4"/>
    <mergeCell ref="Q4:R4"/>
    <mergeCell ref="A17:I17"/>
    <mergeCell ref="L17:R17"/>
    <mergeCell ref="A19:R19"/>
    <mergeCell ref="O21:R21"/>
    <mergeCell ref="A18:J18"/>
    <mergeCell ref="P22:R23"/>
    <mergeCell ref="M4:N4"/>
    <mergeCell ref="A1:R1"/>
    <mergeCell ref="O3:R3"/>
    <mergeCell ref="A4:B4"/>
    <mergeCell ref="C4:D4"/>
    <mergeCell ref="E4:F4"/>
    <mergeCell ref="G4:H4"/>
    <mergeCell ref="I4:J4"/>
    <mergeCell ref="K4:L4"/>
  </mergeCells>
  <phoneticPr fontId="33"/>
  <pageMargins left="0.78740157480314965" right="0.78740157480314965" top="0.86614173228346458" bottom="0.9055118110236221" header="0.51181102362204722" footer="0.51181102362204722"/>
  <pageSetup paperSize="9" scale="99" firstPageNumber="0" orientation="portrait" r:id="rId1"/>
  <headerFooter alignWithMargins="0">
    <oddFooter>&amp;C&amp;"ＭＳ Ｐ明朝,標準"&amp;10
 - 124 -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80" zoomScaleNormal="80" workbookViewId="0">
      <selection activeCell="E8" sqref="E8:M15"/>
    </sheetView>
  </sheetViews>
  <sheetFormatPr defaultRowHeight="13.5" x14ac:dyDescent="0.15"/>
  <cols>
    <col min="1" max="1" width="7.625" style="15" customWidth="1"/>
    <col min="2" max="2" width="4.125" style="15" customWidth="1"/>
    <col min="3" max="3" width="4.375" style="15" customWidth="1"/>
    <col min="4" max="4" width="9" style="15" bestFit="1" customWidth="1"/>
    <col min="5" max="5" width="5.625" style="15" customWidth="1"/>
    <col min="6" max="6" width="5.75" style="15" customWidth="1"/>
    <col min="7" max="7" width="5.5" style="15" customWidth="1"/>
    <col min="8" max="10" width="5.625" style="15" customWidth="1"/>
    <col min="11" max="11" width="8.75" style="15" customWidth="1"/>
    <col min="12" max="16384" width="9" style="15"/>
  </cols>
  <sheetData>
    <row r="1" spans="1:13" ht="21" x14ac:dyDescent="0.2">
      <c r="A1" s="185" t="s">
        <v>222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3" spans="1:13" ht="13.5" customHeight="1" x14ac:dyDescent="0.15">
      <c r="K3" s="186" t="s">
        <v>249</v>
      </c>
      <c r="L3" s="186"/>
      <c r="M3" s="186"/>
    </row>
    <row r="4" spans="1:13" ht="21" customHeight="1" x14ac:dyDescent="0.15">
      <c r="A4" s="181" t="s">
        <v>74</v>
      </c>
      <c r="B4" s="181"/>
      <c r="C4" s="192"/>
      <c r="D4" s="203" t="s">
        <v>75</v>
      </c>
      <c r="E4" s="188" t="s">
        <v>76</v>
      </c>
      <c r="F4" s="187"/>
      <c r="G4" s="187"/>
      <c r="H4" s="187"/>
      <c r="I4" s="187"/>
      <c r="J4" s="187"/>
      <c r="K4" s="184"/>
      <c r="L4" s="203" t="s">
        <v>15</v>
      </c>
      <c r="M4" s="194" t="s">
        <v>40</v>
      </c>
    </row>
    <row r="5" spans="1:13" ht="21" customHeight="1" x14ac:dyDescent="0.15">
      <c r="A5" s="182"/>
      <c r="B5" s="182"/>
      <c r="C5" s="193"/>
      <c r="D5" s="204"/>
      <c r="E5" s="188" t="s">
        <v>77</v>
      </c>
      <c r="F5" s="184"/>
      <c r="G5" s="188" t="s">
        <v>78</v>
      </c>
      <c r="H5" s="184"/>
      <c r="I5" s="188" t="s">
        <v>79</v>
      </c>
      <c r="J5" s="184"/>
      <c r="K5" s="39" t="s">
        <v>53</v>
      </c>
      <c r="L5" s="204"/>
      <c r="M5" s="195"/>
    </row>
    <row r="6" spans="1:13" ht="13.5" customHeight="1" x14ac:dyDescent="0.15">
      <c r="A6" s="40"/>
      <c r="B6" s="40"/>
      <c r="C6" s="41"/>
      <c r="D6" s="42" t="s">
        <v>34</v>
      </c>
      <c r="E6" s="42"/>
      <c r="F6" s="42" t="s">
        <v>34</v>
      </c>
      <c r="G6" s="42"/>
      <c r="H6" s="42" t="s">
        <v>34</v>
      </c>
      <c r="I6" s="42"/>
      <c r="J6" s="42" t="s">
        <v>34</v>
      </c>
      <c r="K6" s="42" t="s">
        <v>34</v>
      </c>
      <c r="L6" s="42" t="s">
        <v>64</v>
      </c>
      <c r="M6" s="42" t="s">
        <v>34</v>
      </c>
    </row>
    <row r="7" spans="1:13" s="36" customFormat="1" ht="26.1" customHeight="1" x14ac:dyDescent="0.15">
      <c r="A7" s="205" t="s">
        <v>63</v>
      </c>
      <c r="B7" s="205"/>
      <c r="C7" s="206"/>
      <c r="D7" s="44">
        <f t="shared" ref="D7:D15" si="0">SUM(E7:K7)</f>
        <v>1757</v>
      </c>
      <c r="E7" s="207">
        <f>SUM(E8:F15)</f>
        <v>562</v>
      </c>
      <c r="F7" s="207"/>
      <c r="G7" s="207">
        <f>SUM(G8:H15)</f>
        <v>600</v>
      </c>
      <c r="H7" s="207"/>
      <c r="I7" s="207">
        <f>SUM(I8:J15)</f>
        <v>559</v>
      </c>
      <c r="J7" s="207"/>
      <c r="K7" s="45">
        <f>SUM(K8:K15)</f>
        <v>36</v>
      </c>
      <c r="L7" s="45">
        <f>SUM(L8:L15)</f>
        <v>68</v>
      </c>
      <c r="M7" s="45">
        <f>SUM(M8:M15)</f>
        <v>170</v>
      </c>
    </row>
    <row r="8" spans="1:13" s="36" customFormat="1" ht="26.1" customHeight="1" x14ac:dyDescent="0.15">
      <c r="A8" s="208" t="s">
        <v>80</v>
      </c>
      <c r="B8" s="208"/>
      <c r="C8" s="209"/>
      <c r="D8" s="44">
        <f t="shared" si="0"/>
        <v>505</v>
      </c>
      <c r="E8" s="210">
        <v>154</v>
      </c>
      <c r="F8" s="210"/>
      <c r="G8" s="210">
        <v>178</v>
      </c>
      <c r="H8" s="210"/>
      <c r="I8" s="210">
        <v>164</v>
      </c>
      <c r="J8" s="210"/>
      <c r="K8" s="172">
        <v>9</v>
      </c>
      <c r="L8" s="10">
        <v>16</v>
      </c>
      <c r="M8" s="10">
        <v>31</v>
      </c>
    </row>
    <row r="9" spans="1:13" s="36" customFormat="1" ht="26.1" customHeight="1" x14ac:dyDescent="0.15">
      <c r="A9" s="208" t="s">
        <v>55</v>
      </c>
      <c r="B9" s="208"/>
      <c r="C9" s="209"/>
      <c r="D9" s="44">
        <f t="shared" si="0"/>
        <v>35</v>
      </c>
      <c r="E9" s="210">
        <v>9</v>
      </c>
      <c r="F9" s="210"/>
      <c r="G9" s="210">
        <v>18</v>
      </c>
      <c r="H9" s="210"/>
      <c r="I9" s="210">
        <v>8</v>
      </c>
      <c r="J9" s="210"/>
      <c r="K9" s="172">
        <v>0</v>
      </c>
      <c r="L9" s="10">
        <v>3</v>
      </c>
      <c r="M9" s="10">
        <v>14</v>
      </c>
    </row>
    <row r="10" spans="1:13" s="36" customFormat="1" ht="26.1" customHeight="1" x14ac:dyDescent="0.15">
      <c r="A10" s="208" t="s">
        <v>82</v>
      </c>
      <c r="B10" s="208"/>
      <c r="C10" s="209"/>
      <c r="D10" s="44">
        <f t="shared" si="0"/>
        <v>109</v>
      </c>
      <c r="E10" s="210">
        <v>36</v>
      </c>
      <c r="F10" s="210"/>
      <c r="G10" s="210">
        <v>29</v>
      </c>
      <c r="H10" s="210"/>
      <c r="I10" s="210">
        <v>39</v>
      </c>
      <c r="J10" s="210"/>
      <c r="K10" s="172">
        <v>5</v>
      </c>
      <c r="L10" s="10">
        <v>5</v>
      </c>
      <c r="M10" s="10">
        <v>18</v>
      </c>
    </row>
    <row r="11" spans="1:13" s="36" customFormat="1" ht="26.1" customHeight="1" x14ac:dyDescent="0.15">
      <c r="A11" s="208" t="s">
        <v>83</v>
      </c>
      <c r="B11" s="208"/>
      <c r="C11" s="209"/>
      <c r="D11" s="44">
        <f t="shared" si="0"/>
        <v>352</v>
      </c>
      <c r="E11" s="210">
        <v>115</v>
      </c>
      <c r="F11" s="210"/>
      <c r="G11" s="210">
        <v>112</v>
      </c>
      <c r="H11" s="210"/>
      <c r="I11" s="210">
        <v>118</v>
      </c>
      <c r="J11" s="210"/>
      <c r="K11" s="172">
        <v>7</v>
      </c>
      <c r="L11" s="10">
        <v>11</v>
      </c>
      <c r="M11" s="10">
        <v>24</v>
      </c>
    </row>
    <row r="12" spans="1:13" s="36" customFormat="1" ht="26.1" customHeight="1" x14ac:dyDescent="0.15">
      <c r="A12" s="208" t="s">
        <v>84</v>
      </c>
      <c r="B12" s="208"/>
      <c r="C12" s="209"/>
      <c r="D12" s="44">
        <f t="shared" si="0"/>
        <v>419</v>
      </c>
      <c r="E12" s="210">
        <v>146</v>
      </c>
      <c r="F12" s="210"/>
      <c r="G12" s="210">
        <v>141</v>
      </c>
      <c r="H12" s="210"/>
      <c r="I12" s="210">
        <v>122</v>
      </c>
      <c r="J12" s="210"/>
      <c r="K12" s="172">
        <v>10</v>
      </c>
      <c r="L12" s="10">
        <v>15</v>
      </c>
      <c r="M12" s="10">
        <v>29</v>
      </c>
    </row>
    <row r="13" spans="1:13" s="36" customFormat="1" ht="26.1" customHeight="1" x14ac:dyDescent="0.15">
      <c r="A13" s="208" t="s">
        <v>85</v>
      </c>
      <c r="B13" s="208"/>
      <c r="C13" s="209"/>
      <c r="D13" s="44">
        <f t="shared" si="0"/>
        <v>271</v>
      </c>
      <c r="E13" s="210">
        <v>83</v>
      </c>
      <c r="F13" s="210"/>
      <c r="G13" s="210">
        <v>98</v>
      </c>
      <c r="H13" s="210"/>
      <c r="I13" s="210">
        <v>87</v>
      </c>
      <c r="J13" s="210"/>
      <c r="K13" s="172">
        <v>3</v>
      </c>
      <c r="L13" s="10">
        <v>11</v>
      </c>
      <c r="M13" s="10">
        <v>25</v>
      </c>
    </row>
    <row r="14" spans="1:13" s="36" customFormat="1" ht="26.1" customHeight="1" x14ac:dyDescent="0.15">
      <c r="A14" s="208" t="s">
        <v>223</v>
      </c>
      <c r="B14" s="208"/>
      <c r="C14" s="209"/>
      <c r="D14" s="44">
        <f t="shared" si="0"/>
        <v>48</v>
      </c>
      <c r="E14" s="210">
        <v>12</v>
      </c>
      <c r="F14" s="210"/>
      <c r="G14" s="210">
        <v>18</v>
      </c>
      <c r="H14" s="210"/>
      <c r="I14" s="210">
        <v>16</v>
      </c>
      <c r="J14" s="210"/>
      <c r="K14" s="172">
        <v>2</v>
      </c>
      <c r="L14" s="10">
        <v>4</v>
      </c>
      <c r="M14" s="10">
        <v>15</v>
      </c>
    </row>
    <row r="15" spans="1:13" s="36" customFormat="1" ht="26.1" customHeight="1" x14ac:dyDescent="0.15">
      <c r="A15" s="208" t="s">
        <v>86</v>
      </c>
      <c r="B15" s="208"/>
      <c r="C15" s="209"/>
      <c r="D15" s="44">
        <f t="shared" si="0"/>
        <v>18</v>
      </c>
      <c r="E15" s="211">
        <v>7</v>
      </c>
      <c r="F15" s="211"/>
      <c r="G15" s="211">
        <v>6</v>
      </c>
      <c r="H15" s="211"/>
      <c r="I15" s="211">
        <v>5</v>
      </c>
      <c r="J15" s="211"/>
      <c r="K15" s="172">
        <v>0</v>
      </c>
      <c r="L15" s="47">
        <v>3</v>
      </c>
      <c r="M15" s="47">
        <v>14</v>
      </c>
    </row>
    <row r="16" spans="1:13" x14ac:dyDescent="0.15">
      <c r="A16" s="48"/>
      <c r="B16" s="48"/>
      <c r="C16" s="49"/>
      <c r="D16" s="50"/>
      <c r="E16" s="48"/>
      <c r="F16" s="48"/>
      <c r="G16" s="48"/>
      <c r="H16" s="48"/>
      <c r="I16" s="48"/>
      <c r="J16" s="48"/>
      <c r="K16" s="48"/>
      <c r="L16" s="48"/>
      <c r="M16" s="48"/>
    </row>
    <row r="17" spans="1:13" x14ac:dyDescent="0.15">
      <c r="K17" s="190" t="s">
        <v>52</v>
      </c>
      <c r="L17" s="190"/>
      <c r="M17" s="190"/>
    </row>
    <row r="18" spans="1:13" ht="14.25" customHeight="1" x14ac:dyDescent="0.15"/>
    <row r="19" spans="1:13" s="84" customFormat="1" ht="27" customHeight="1" x14ac:dyDescent="0.2">
      <c r="A19" s="212"/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</row>
    <row r="20" spans="1:13" s="84" customFormat="1" ht="12" customHeight="1" x14ac:dyDescent="0.2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</row>
    <row r="21" spans="1:13" s="84" customFormat="1" x14ac:dyDescent="0.15">
      <c r="K21" s="213"/>
      <c r="L21" s="213"/>
      <c r="M21" s="213"/>
    </row>
    <row r="22" spans="1:13" s="84" customFormat="1" ht="18" customHeight="1" x14ac:dyDescent="0.15">
      <c r="A22" s="214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</row>
    <row r="23" spans="1:13" s="84" customFormat="1" ht="18" customHeight="1" x14ac:dyDescent="0.15">
      <c r="A23" s="214"/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</row>
    <row r="24" spans="1:13" s="84" customFormat="1" ht="18" customHeight="1" x14ac:dyDescent="0.15">
      <c r="A24" s="214"/>
      <c r="B24" s="214"/>
      <c r="C24" s="214"/>
      <c r="D24" s="214"/>
      <c r="E24" s="161"/>
      <c r="F24" s="161"/>
      <c r="G24" s="161"/>
      <c r="H24" s="161"/>
      <c r="I24" s="161"/>
      <c r="J24" s="161"/>
      <c r="K24" s="214"/>
      <c r="L24" s="214"/>
      <c r="M24" s="214"/>
    </row>
    <row r="25" spans="1:13" s="84" customFormat="1" x14ac:dyDescent="0.15"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</row>
    <row r="26" spans="1:13" s="125" customFormat="1" ht="26.1" customHeight="1" x14ac:dyDescent="0.15">
      <c r="A26" s="47"/>
      <c r="B26" s="97"/>
      <c r="C26" s="163"/>
      <c r="D26" s="164"/>
      <c r="E26" s="163"/>
      <c r="F26" s="97"/>
      <c r="G26" s="97"/>
      <c r="H26" s="97"/>
      <c r="I26" s="97"/>
      <c r="J26" s="97"/>
      <c r="K26" s="97"/>
      <c r="L26" s="97"/>
      <c r="M26" s="97"/>
    </row>
    <row r="27" spans="1:13" s="125" customFormat="1" ht="26.1" customHeight="1" x14ac:dyDescent="0.15">
      <c r="A27" s="47"/>
      <c r="B27" s="97"/>
      <c r="C27" s="163"/>
      <c r="D27" s="164"/>
      <c r="E27" s="163"/>
      <c r="F27" s="97"/>
      <c r="G27" s="97"/>
      <c r="H27" s="97"/>
      <c r="I27" s="97"/>
      <c r="J27" s="97"/>
      <c r="K27" s="97"/>
      <c r="L27" s="97"/>
      <c r="M27" s="97"/>
    </row>
    <row r="28" spans="1:13" s="125" customFormat="1" ht="26.1" customHeight="1" x14ac:dyDescent="0.15">
      <c r="A28" s="47"/>
      <c r="B28" s="97"/>
      <c r="C28" s="163"/>
      <c r="D28" s="164"/>
      <c r="E28" s="163"/>
      <c r="F28" s="97"/>
      <c r="G28" s="97"/>
      <c r="H28" s="97"/>
      <c r="I28" s="97"/>
      <c r="J28" s="97"/>
      <c r="K28" s="97"/>
      <c r="L28" s="97"/>
      <c r="M28" s="97"/>
    </row>
    <row r="29" spans="1:13" s="125" customFormat="1" ht="26.1" customHeight="1" x14ac:dyDescent="0.15">
      <c r="A29" s="47"/>
      <c r="B29" s="97"/>
      <c r="C29" s="163"/>
      <c r="D29" s="164"/>
      <c r="E29" s="163"/>
      <c r="F29" s="97"/>
      <c r="G29" s="97"/>
      <c r="H29" s="97"/>
      <c r="I29" s="97"/>
      <c r="J29" s="97"/>
      <c r="K29" s="97"/>
      <c r="L29" s="97"/>
      <c r="M29" s="97"/>
    </row>
    <row r="30" spans="1:13" s="125" customFormat="1" ht="26.1" customHeight="1" x14ac:dyDescent="0.15">
      <c r="A30" s="47"/>
      <c r="B30" s="97"/>
      <c r="C30" s="163"/>
      <c r="D30" s="164"/>
      <c r="E30" s="163"/>
      <c r="F30" s="97"/>
      <c r="G30" s="97"/>
      <c r="H30" s="97"/>
      <c r="I30" s="97"/>
      <c r="J30" s="97"/>
      <c r="K30" s="97"/>
      <c r="L30" s="97"/>
      <c r="M30" s="97"/>
    </row>
    <row r="31" spans="1:13" s="125" customFormat="1" ht="26.1" customHeight="1" x14ac:dyDescent="0.15">
      <c r="A31" s="47"/>
      <c r="B31" s="97"/>
      <c r="C31" s="163"/>
      <c r="D31" s="164"/>
      <c r="E31" s="163"/>
      <c r="F31" s="97"/>
      <c r="G31" s="97"/>
      <c r="H31" s="97"/>
      <c r="I31" s="97"/>
      <c r="J31" s="97"/>
      <c r="K31" s="97"/>
      <c r="L31" s="97"/>
      <c r="M31" s="97"/>
    </row>
    <row r="32" spans="1:13" s="125" customFormat="1" ht="26.1" customHeight="1" x14ac:dyDescent="0.15">
      <c r="A32" s="47"/>
      <c r="B32" s="97"/>
      <c r="C32" s="163"/>
      <c r="D32" s="164"/>
      <c r="E32" s="163"/>
      <c r="F32" s="97"/>
      <c r="G32" s="97"/>
      <c r="H32" s="97"/>
      <c r="I32" s="97"/>
      <c r="J32" s="97"/>
      <c r="K32" s="97"/>
      <c r="L32" s="97"/>
      <c r="M32" s="97"/>
    </row>
    <row r="33" spans="1:13" s="125" customFormat="1" ht="26.1" customHeight="1" x14ac:dyDescent="0.15">
      <c r="A33" s="47"/>
      <c r="B33" s="97"/>
      <c r="C33" s="163"/>
      <c r="D33" s="164"/>
      <c r="E33" s="163"/>
      <c r="F33" s="97"/>
      <c r="G33" s="97"/>
      <c r="H33" s="97"/>
      <c r="I33" s="97"/>
      <c r="J33" s="97"/>
      <c r="K33" s="97"/>
      <c r="L33" s="97"/>
      <c r="M33" s="97"/>
    </row>
    <row r="34" spans="1:13" s="125" customFormat="1" ht="26.1" customHeight="1" x14ac:dyDescent="0.15">
      <c r="A34" s="47"/>
      <c r="B34" s="97"/>
      <c r="C34" s="163"/>
      <c r="D34" s="164"/>
      <c r="E34" s="163"/>
      <c r="F34" s="97"/>
      <c r="G34" s="97"/>
      <c r="H34" s="97"/>
      <c r="I34" s="97"/>
      <c r="J34" s="97"/>
      <c r="K34" s="97"/>
      <c r="L34" s="33"/>
      <c r="M34" s="97"/>
    </row>
    <row r="35" spans="1:13" s="165" customFormat="1" ht="26.1" customHeight="1" x14ac:dyDescent="0.15">
      <c r="A35" s="47"/>
      <c r="B35" s="97"/>
      <c r="C35" s="163"/>
      <c r="D35" s="164"/>
      <c r="E35" s="163"/>
      <c r="F35" s="97"/>
      <c r="G35" s="97"/>
      <c r="H35" s="97"/>
      <c r="I35" s="97"/>
      <c r="J35" s="97"/>
      <c r="K35" s="97"/>
      <c r="L35" s="33"/>
      <c r="M35" s="97"/>
    </row>
    <row r="36" spans="1:13" s="84" customFormat="1" ht="12" customHeight="1" x14ac:dyDescent="0.15">
      <c r="D36" s="166"/>
    </row>
    <row r="37" spans="1:13" s="84" customFormat="1" x14ac:dyDescent="0.15">
      <c r="A37" s="191"/>
      <c r="B37" s="215"/>
      <c r="C37" s="215"/>
      <c r="D37" s="215"/>
      <c r="E37" s="215"/>
      <c r="F37" s="215"/>
      <c r="G37" s="215"/>
      <c r="H37" s="215"/>
      <c r="I37" s="215"/>
      <c r="K37" s="216"/>
      <c r="L37" s="216"/>
      <c r="M37" s="216"/>
    </row>
    <row r="38" spans="1:13" s="84" customFormat="1" hidden="1" x14ac:dyDescent="0.15">
      <c r="A38" s="191"/>
      <c r="B38" s="215"/>
      <c r="C38" s="215"/>
      <c r="D38" s="215"/>
      <c r="E38" s="215"/>
      <c r="F38" s="215"/>
      <c r="G38" s="215"/>
      <c r="H38" s="215"/>
      <c r="I38" s="215"/>
      <c r="J38" s="97"/>
      <c r="K38" s="97"/>
      <c r="L38" s="97"/>
      <c r="M38" s="97"/>
    </row>
    <row r="39" spans="1:13" s="84" customFormat="1" hidden="1" x14ac:dyDescent="0.15">
      <c r="A39" s="191"/>
      <c r="B39" s="215"/>
      <c r="C39" s="215"/>
      <c r="D39" s="215"/>
      <c r="E39" s="215"/>
      <c r="F39" s="215"/>
      <c r="G39" s="215"/>
      <c r="H39" s="215"/>
      <c r="I39" s="215"/>
      <c r="J39" s="97"/>
      <c r="K39" s="97"/>
      <c r="L39" s="97"/>
      <c r="M39" s="97"/>
    </row>
    <row r="40" spans="1:13" s="84" customFormat="1" hidden="1" x14ac:dyDescent="0.15">
      <c r="A40" s="191"/>
      <c r="B40" s="215"/>
      <c r="C40" s="215"/>
      <c r="D40" s="215"/>
      <c r="E40" s="215"/>
      <c r="F40" s="215"/>
      <c r="G40" s="215"/>
      <c r="H40" s="215"/>
      <c r="I40" s="215"/>
    </row>
    <row r="41" spans="1:13" s="84" customFormat="1" x14ac:dyDescent="0.15">
      <c r="A41" s="191"/>
      <c r="B41" s="215"/>
      <c r="C41" s="215"/>
      <c r="D41" s="215"/>
      <c r="E41" s="215"/>
      <c r="F41" s="215"/>
      <c r="G41" s="215"/>
      <c r="H41" s="215"/>
      <c r="I41" s="215"/>
    </row>
  </sheetData>
  <mergeCells count="66">
    <mergeCell ref="A38:I38"/>
    <mergeCell ref="A39:I39"/>
    <mergeCell ref="A40:I40"/>
    <mergeCell ref="A41:I41"/>
    <mergeCell ref="L23:L24"/>
    <mergeCell ref="M23:M24"/>
    <mergeCell ref="A37:I37"/>
    <mergeCell ref="K37:M37"/>
    <mergeCell ref="K21:M21"/>
    <mergeCell ref="A22:B24"/>
    <mergeCell ref="C22:C24"/>
    <mergeCell ref="D22:J22"/>
    <mergeCell ref="K22:M22"/>
    <mergeCell ref="D23:D24"/>
    <mergeCell ref="E23:F23"/>
    <mergeCell ref="G23:H23"/>
    <mergeCell ref="I23:J23"/>
    <mergeCell ref="K23:K24"/>
    <mergeCell ref="A15:C15"/>
    <mergeCell ref="E15:F15"/>
    <mergeCell ref="G15:H15"/>
    <mergeCell ref="I15:J15"/>
    <mergeCell ref="K17:M17"/>
    <mergeCell ref="A19:M19"/>
    <mergeCell ref="A13:C13"/>
    <mergeCell ref="E13:F13"/>
    <mergeCell ref="G13:H13"/>
    <mergeCell ref="I13:J13"/>
    <mergeCell ref="A14:C14"/>
    <mergeCell ref="E14:F14"/>
    <mergeCell ref="G14:H14"/>
    <mergeCell ref="I14:J14"/>
    <mergeCell ref="A11:C11"/>
    <mergeCell ref="E11:F11"/>
    <mergeCell ref="G11:H11"/>
    <mergeCell ref="I11:J11"/>
    <mergeCell ref="A12:C12"/>
    <mergeCell ref="E12:F12"/>
    <mergeCell ref="G12:H12"/>
    <mergeCell ref="I12:J12"/>
    <mergeCell ref="A9:C9"/>
    <mergeCell ref="E9:F9"/>
    <mergeCell ref="G9:H9"/>
    <mergeCell ref="I9:J9"/>
    <mergeCell ref="A10:C10"/>
    <mergeCell ref="E10:F10"/>
    <mergeCell ref="G10:H10"/>
    <mergeCell ref="I10:J10"/>
    <mergeCell ref="A7:C7"/>
    <mergeCell ref="E7:F7"/>
    <mergeCell ref="G7:H7"/>
    <mergeCell ref="I7:J7"/>
    <mergeCell ref="A8:C8"/>
    <mergeCell ref="E8:F8"/>
    <mergeCell ref="G8:H8"/>
    <mergeCell ref="I8:J8"/>
    <mergeCell ref="A1:M1"/>
    <mergeCell ref="K3:M3"/>
    <mergeCell ref="A4:C5"/>
    <mergeCell ref="D4:D5"/>
    <mergeCell ref="E4:K4"/>
    <mergeCell ref="L4:L5"/>
    <mergeCell ref="M4:M5"/>
    <mergeCell ref="E5:F5"/>
    <mergeCell ref="G5:H5"/>
    <mergeCell ref="I5:J5"/>
  </mergeCells>
  <phoneticPr fontId="33"/>
  <pageMargins left="0.78740157480314965" right="0.78740157480314965" top="0.86614173228346458" bottom="0.82677165354330717" header="0.51181102362204722" footer="0.51181102362204722"/>
  <pageSetup paperSize="9" scale="99" firstPageNumber="0" orientation="portrait" r:id="rId1"/>
  <headerFooter alignWithMargins="0">
    <oddFooter>&amp;C&amp;"ＭＳ Ｐ明朝,標準"&amp;10
- 125 -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0"/>
  <sheetViews>
    <sheetView topLeftCell="A30" zoomScale="90" zoomScaleNormal="90" workbookViewId="0">
      <selection activeCell="AC45" sqref="AC45"/>
    </sheetView>
  </sheetViews>
  <sheetFormatPr defaultRowHeight="13.5" x14ac:dyDescent="0.15"/>
  <cols>
    <col min="1" max="1" width="7.625" style="15" customWidth="1"/>
    <col min="2" max="2" width="3.125" style="15" customWidth="1"/>
    <col min="3" max="6" width="4.625" style="15" customWidth="1"/>
    <col min="7" max="8" width="2.625" style="15" customWidth="1"/>
    <col min="9" max="10" width="4.625" style="15" customWidth="1"/>
    <col min="11" max="12" width="2.625" style="15" customWidth="1"/>
    <col min="13" max="14" width="4.625" style="15" customWidth="1"/>
    <col min="15" max="16" width="2.625" style="15" customWidth="1"/>
    <col min="17" max="23" width="4.625" style="15" customWidth="1"/>
    <col min="24" max="16384" width="9" style="15"/>
  </cols>
  <sheetData>
    <row r="1" spans="1:34" ht="27" customHeight="1" x14ac:dyDescent="0.2">
      <c r="A1" s="185" t="s">
        <v>224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34" ht="12" customHeigh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34" x14ac:dyDescent="0.15">
      <c r="U3" s="222" t="s">
        <v>44</v>
      </c>
      <c r="V3" s="222"/>
      <c r="W3" s="222"/>
    </row>
    <row r="4" spans="1:34" ht="18" customHeight="1" x14ac:dyDescent="0.15">
      <c r="A4" s="184" t="s">
        <v>22</v>
      </c>
      <c r="B4" s="221"/>
      <c r="C4" s="221" t="s">
        <v>88</v>
      </c>
      <c r="D4" s="188" t="s">
        <v>89</v>
      </c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4"/>
      <c r="R4" s="188" t="s">
        <v>90</v>
      </c>
      <c r="S4" s="187"/>
      <c r="T4" s="187"/>
      <c r="U4" s="187"/>
      <c r="V4" s="187"/>
      <c r="W4" s="187"/>
    </row>
    <row r="5" spans="1:34" ht="18" customHeight="1" x14ac:dyDescent="0.15">
      <c r="A5" s="184"/>
      <c r="B5" s="221"/>
      <c r="C5" s="221"/>
      <c r="D5" s="194" t="s">
        <v>75</v>
      </c>
      <c r="E5" s="192"/>
      <c r="F5" s="188" t="s">
        <v>91</v>
      </c>
      <c r="G5" s="187"/>
      <c r="H5" s="187"/>
      <c r="I5" s="184"/>
      <c r="J5" s="188" t="s">
        <v>92</v>
      </c>
      <c r="K5" s="187"/>
      <c r="L5" s="187"/>
      <c r="M5" s="184"/>
      <c r="N5" s="188" t="s">
        <v>94</v>
      </c>
      <c r="O5" s="187"/>
      <c r="P5" s="187"/>
      <c r="Q5" s="187"/>
      <c r="R5" s="221" t="s">
        <v>75</v>
      </c>
      <c r="S5" s="221"/>
      <c r="T5" s="221" t="s">
        <v>95</v>
      </c>
      <c r="U5" s="221"/>
      <c r="V5" s="221" t="s">
        <v>96</v>
      </c>
      <c r="W5" s="188"/>
    </row>
    <row r="6" spans="1:34" ht="18" customHeight="1" x14ac:dyDescent="0.15">
      <c r="A6" s="184"/>
      <c r="B6" s="221"/>
      <c r="C6" s="221"/>
      <c r="D6" s="195"/>
      <c r="E6" s="193"/>
      <c r="F6" s="188" t="s">
        <v>95</v>
      </c>
      <c r="G6" s="184"/>
      <c r="H6" s="188" t="s">
        <v>96</v>
      </c>
      <c r="I6" s="184"/>
      <c r="J6" s="188" t="s">
        <v>95</v>
      </c>
      <c r="K6" s="184"/>
      <c r="L6" s="221" t="s">
        <v>96</v>
      </c>
      <c r="M6" s="221"/>
      <c r="N6" s="221" t="s">
        <v>95</v>
      </c>
      <c r="O6" s="221"/>
      <c r="P6" s="221" t="s">
        <v>96</v>
      </c>
      <c r="Q6" s="221"/>
      <c r="R6" s="221"/>
      <c r="S6" s="221"/>
      <c r="T6" s="221"/>
      <c r="U6" s="221"/>
      <c r="V6" s="221"/>
      <c r="W6" s="188"/>
      <c r="Y6" s="214"/>
      <c r="Z6" s="214"/>
      <c r="AA6" s="214"/>
      <c r="AB6" s="214"/>
      <c r="AC6" s="214"/>
      <c r="AD6" s="214"/>
      <c r="AE6" s="84"/>
      <c r="AF6" s="214"/>
      <c r="AG6" s="214"/>
      <c r="AH6" s="214"/>
    </row>
    <row r="7" spans="1:34" x14ac:dyDescent="0.15">
      <c r="A7" s="40"/>
      <c r="B7" s="41"/>
      <c r="C7" s="42" t="s">
        <v>31</v>
      </c>
      <c r="D7" s="226" t="s">
        <v>34</v>
      </c>
      <c r="E7" s="226"/>
      <c r="F7" s="42"/>
      <c r="G7" s="42" t="s">
        <v>144</v>
      </c>
      <c r="H7" s="42"/>
      <c r="I7" s="42" t="s">
        <v>144</v>
      </c>
      <c r="J7" s="42"/>
      <c r="K7" s="42" t="s">
        <v>144</v>
      </c>
      <c r="L7" s="42"/>
      <c r="M7" s="42" t="s">
        <v>144</v>
      </c>
      <c r="N7" s="42"/>
      <c r="O7" s="42" t="s">
        <v>144</v>
      </c>
      <c r="P7" s="42"/>
      <c r="Q7" s="42" t="s">
        <v>144</v>
      </c>
      <c r="R7" s="42"/>
      <c r="S7" s="42" t="s">
        <v>144</v>
      </c>
      <c r="T7" s="42"/>
      <c r="U7" s="42" t="s">
        <v>34</v>
      </c>
      <c r="V7" s="42" t="s">
        <v>34</v>
      </c>
      <c r="W7" s="42" t="s">
        <v>34</v>
      </c>
      <c r="Y7" s="161"/>
      <c r="Z7" s="161"/>
      <c r="AA7" s="161"/>
      <c r="AB7" s="161"/>
      <c r="AC7" s="161"/>
      <c r="AD7" s="161"/>
      <c r="AE7" s="84"/>
      <c r="AF7" s="214"/>
      <c r="AG7" s="214"/>
      <c r="AH7" s="214"/>
    </row>
    <row r="8" spans="1:34" s="36" customFormat="1" ht="26.1" customHeight="1" x14ac:dyDescent="0.15">
      <c r="A8" s="47" t="s">
        <v>255</v>
      </c>
      <c r="B8" s="52" t="s">
        <v>1</v>
      </c>
      <c r="C8" s="53">
        <v>7</v>
      </c>
      <c r="D8" s="220">
        <f t="shared" ref="D8:D16" si="0">SUM(F8:P8)</f>
        <v>898</v>
      </c>
      <c r="E8" s="220"/>
      <c r="F8" s="219">
        <v>131</v>
      </c>
      <c r="G8" s="219"/>
      <c r="H8" s="220">
        <v>140</v>
      </c>
      <c r="I8" s="220"/>
      <c r="J8" s="217">
        <v>167</v>
      </c>
      <c r="K8" s="217"/>
      <c r="L8" s="217">
        <v>167</v>
      </c>
      <c r="M8" s="217"/>
      <c r="N8" s="217">
        <v>165</v>
      </c>
      <c r="O8" s="217"/>
      <c r="P8" s="217">
        <v>128</v>
      </c>
      <c r="Q8" s="217"/>
      <c r="R8" s="217">
        <f t="shared" ref="R8:R16" si="1">SUM(T8:V8)</f>
        <v>64</v>
      </c>
      <c r="S8" s="217"/>
      <c r="T8" s="217">
        <v>8</v>
      </c>
      <c r="U8" s="217"/>
      <c r="V8" s="217">
        <v>56</v>
      </c>
      <c r="W8" s="217"/>
      <c r="Y8" s="162"/>
      <c r="Z8" s="162"/>
      <c r="AA8" s="162"/>
      <c r="AB8" s="162"/>
      <c r="AC8" s="162"/>
      <c r="AD8" s="162"/>
      <c r="AE8" s="125"/>
      <c r="AF8" s="162"/>
      <c r="AG8" s="162"/>
      <c r="AH8" s="162"/>
    </row>
    <row r="9" spans="1:34" s="36" customFormat="1" ht="26.1" customHeight="1" x14ac:dyDescent="0.15">
      <c r="A9" s="47">
        <v>24</v>
      </c>
      <c r="B9" s="52"/>
      <c r="C9" s="53">
        <v>7</v>
      </c>
      <c r="D9" s="220">
        <f t="shared" si="0"/>
        <v>892</v>
      </c>
      <c r="E9" s="220"/>
      <c r="F9" s="219">
        <f>1+101</f>
        <v>102</v>
      </c>
      <c r="G9" s="219"/>
      <c r="H9" s="220">
        <v>115</v>
      </c>
      <c r="I9" s="220"/>
      <c r="J9" s="217">
        <f>7+162</f>
        <v>169</v>
      </c>
      <c r="K9" s="217"/>
      <c r="L9" s="217">
        <f>6+162</f>
        <v>168</v>
      </c>
      <c r="M9" s="217"/>
      <c r="N9" s="217">
        <f>8+158</f>
        <v>166</v>
      </c>
      <c r="O9" s="217"/>
      <c r="P9" s="217">
        <f>4+168</f>
        <v>172</v>
      </c>
      <c r="Q9" s="217"/>
      <c r="R9" s="217">
        <f t="shared" si="1"/>
        <v>62</v>
      </c>
      <c r="S9" s="217"/>
      <c r="T9" s="217">
        <v>7</v>
      </c>
      <c r="U9" s="217"/>
      <c r="V9" s="217">
        <f>4+51</f>
        <v>55</v>
      </c>
      <c r="W9" s="217"/>
      <c r="Y9" s="163"/>
      <c r="Z9" s="97"/>
      <c r="AA9" s="97"/>
      <c r="AB9" s="97"/>
      <c r="AC9" s="97"/>
      <c r="AD9" s="97"/>
      <c r="AE9" s="125"/>
      <c r="AF9" s="97"/>
      <c r="AG9" s="97"/>
      <c r="AH9" s="97"/>
    </row>
    <row r="10" spans="1:34" s="36" customFormat="1" ht="26.1" customHeight="1" x14ac:dyDescent="0.15">
      <c r="A10" s="47">
        <v>25</v>
      </c>
      <c r="B10" s="52"/>
      <c r="C10" s="53">
        <v>7</v>
      </c>
      <c r="D10" s="220">
        <f t="shared" si="0"/>
        <v>862</v>
      </c>
      <c r="E10" s="220"/>
      <c r="F10" s="219">
        <v>140</v>
      </c>
      <c r="G10" s="219"/>
      <c r="H10" s="220">
        <v>117</v>
      </c>
      <c r="I10" s="220"/>
      <c r="J10" s="217">
        <v>123</v>
      </c>
      <c r="K10" s="217"/>
      <c r="L10" s="217">
        <v>144</v>
      </c>
      <c r="M10" s="217"/>
      <c r="N10" s="217">
        <v>174</v>
      </c>
      <c r="O10" s="217"/>
      <c r="P10" s="217">
        <v>164</v>
      </c>
      <c r="Q10" s="217"/>
      <c r="R10" s="217">
        <f t="shared" si="1"/>
        <v>58</v>
      </c>
      <c r="S10" s="217"/>
      <c r="T10" s="217">
        <v>6</v>
      </c>
      <c r="U10" s="217"/>
      <c r="V10" s="217">
        <v>52</v>
      </c>
      <c r="W10" s="217"/>
      <c r="Y10" s="163"/>
      <c r="Z10" s="97"/>
      <c r="AA10" s="97"/>
      <c r="AB10" s="97"/>
      <c r="AC10" s="97"/>
      <c r="AD10" s="97"/>
      <c r="AE10" s="125"/>
      <c r="AF10" s="97"/>
      <c r="AG10" s="97"/>
      <c r="AH10" s="97"/>
    </row>
    <row r="11" spans="1:34" s="36" customFormat="1" ht="26.1" customHeight="1" x14ac:dyDescent="0.15">
      <c r="A11" s="47">
        <v>26</v>
      </c>
      <c r="B11" s="52"/>
      <c r="C11" s="53">
        <v>7</v>
      </c>
      <c r="D11" s="220">
        <f t="shared" si="0"/>
        <v>846</v>
      </c>
      <c r="E11" s="220"/>
      <c r="F11" s="219">
        <v>135</v>
      </c>
      <c r="G11" s="219"/>
      <c r="H11" s="220">
        <v>122</v>
      </c>
      <c r="I11" s="220"/>
      <c r="J11" s="217">
        <v>174</v>
      </c>
      <c r="K11" s="217"/>
      <c r="L11" s="217">
        <v>140</v>
      </c>
      <c r="M11" s="217"/>
      <c r="N11" s="217">
        <v>133</v>
      </c>
      <c r="O11" s="217"/>
      <c r="P11" s="217">
        <v>142</v>
      </c>
      <c r="Q11" s="217"/>
      <c r="R11" s="217">
        <f t="shared" si="1"/>
        <v>57</v>
      </c>
      <c r="S11" s="217"/>
      <c r="T11" s="217">
        <v>8</v>
      </c>
      <c r="U11" s="217"/>
      <c r="V11" s="217">
        <v>49</v>
      </c>
      <c r="W11" s="217"/>
      <c r="Y11" s="163"/>
      <c r="Z11" s="97"/>
      <c r="AA11" s="97"/>
      <c r="AB11" s="97"/>
      <c r="AC11" s="97"/>
      <c r="AD11" s="97"/>
      <c r="AE11" s="125"/>
      <c r="AF11" s="97"/>
      <c r="AG11" s="97"/>
      <c r="AH11" s="97"/>
    </row>
    <row r="12" spans="1:34" s="36" customFormat="1" ht="26.1" customHeight="1" x14ac:dyDescent="0.15">
      <c r="A12" s="47">
        <v>27</v>
      </c>
      <c r="B12" s="52"/>
      <c r="C12" s="53">
        <v>7</v>
      </c>
      <c r="D12" s="220">
        <f t="shared" si="0"/>
        <v>881</v>
      </c>
      <c r="E12" s="220"/>
      <c r="F12" s="219">
        <v>144</v>
      </c>
      <c r="G12" s="219"/>
      <c r="H12" s="220">
        <v>116</v>
      </c>
      <c r="I12" s="220"/>
      <c r="J12" s="217">
        <v>155</v>
      </c>
      <c r="K12" s="217"/>
      <c r="L12" s="217">
        <v>145</v>
      </c>
      <c r="M12" s="217"/>
      <c r="N12" s="217">
        <v>178</v>
      </c>
      <c r="O12" s="217"/>
      <c r="P12" s="217">
        <v>143</v>
      </c>
      <c r="Q12" s="217"/>
      <c r="R12" s="217">
        <f t="shared" si="1"/>
        <v>59</v>
      </c>
      <c r="S12" s="217"/>
      <c r="T12" s="217">
        <v>8</v>
      </c>
      <c r="U12" s="217"/>
      <c r="V12" s="217">
        <v>51</v>
      </c>
      <c r="W12" s="217"/>
      <c r="Y12" s="163"/>
      <c r="Z12" s="97"/>
      <c r="AA12" s="97"/>
      <c r="AB12" s="97"/>
      <c r="AC12" s="97"/>
      <c r="AD12" s="97"/>
      <c r="AE12" s="125"/>
      <c r="AF12" s="97"/>
      <c r="AG12" s="97"/>
      <c r="AH12" s="97"/>
    </row>
    <row r="13" spans="1:34" s="36" customFormat="1" ht="26.1" customHeight="1" x14ac:dyDescent="0.15">
      <c r="A13" s="47">
        <v>28</v>
      </c>
      <c r="B13" s="52"/>
      <c r="C13" s="53">
        <v>7</v>
      </c>
      <c r="D13" s="220">
        <f t="shared" si="0"/>
        <v>828</v>
      </c>
      <c r="E13" s="220"/>
      <c r="F13" s="219">
        <v>121</v>
      </c>
      <c r="G13" s="219"/>
      <c r="H13" s="220">
        <v>107</v>
      </c>
      <c r="I13" s="220"/>
      <c r="J13" s="217">
        <v>167</v>
      </c>
      <c r="K13" s="217"/>
      <c r="L13" s="217">
        <v>131</v>
      </c>
      <c r="M13" s="217"/>
      <c r="N13" s="217">
        <v>157</v>
      </c>
      <c r="O13" s="217"/>
      <c r="P13" s="217">
        <v>145</v>
      </c>
      <c r="Q13" s="217"/>
      <c r="R13" s="217">
        <f t="shared" si="1"/>
        <v>54</v>
      </c>
      <c r="S13" s="217"/>
      <c r="T13" s="217">
        <v>7</v>
      </c>
      <c r="U13" s="217"/>
      <c r="V13" s="217">
        <v>47</v>
      </c>
      <c r="W13" s="217"/>
      <c r="Y13" s="163"/>
      <c r="Z13" s="97"/>
      <c r="AA13" s="97"/>
      <c r="AB13" s="97"/>
      <c r="AC13" s="97"/>
      <c r="AD13" s="97"/>
      <c r="AE13" s="125"/>
      <c r="AF13" s="97"/>
      <c r="AG13" s="97"/>
      <c r="AH13" s="97"/>
    </row>
    <row r="14" spans="1:34" s="36" customFormat="1" ht="26.1" customHeight="1" x14ac:dyDescent="0.15">
      <c r="A14" s="47">
        <v>29</v>
      </c>
      <c r="B14" s="52"/>
      <c r="C14" s="53">
        <v>7</v>
      </c>
      <c r="D14" s="220">
        <f t="shared" si="0"/>
        <v>807</v>
      </c>
      <c r="E14" s="220"/>
      <c r="F14" s="219">
        <v>134</v>
      </c>
      <c r="G14" s="219"/>
      <c r="H14" s="220">
        <v>112</v>
      </c>
      <c r="I14" s="220"/>
      <c r="J14" s="217">
        <v>145</v>
      </c>
      <c r="K14" s="217"/>
      <c r="L14" s="217">
        <v>118</v>
      </c>
      <c r="M14" s="217"/>
      <c r="N14" s="217">
        <v>164</v>
      </c>
      <c r="O14" s="217"/>
      <c r="P14" s="217">
        <v>134</v>
      </c>
      <c r="Q14" s="217"/>
      <c r="R14" s="217">
        <f t="shared" si="1"/>
        <v>79</v>
      </c>
      <c r="S14" s="217"/>
      <c r="T14" s="217">
        <v>11</v>
      </c>
      <c r="U14" s="217"/>
      <c r="V14" s="217">
        <v>68</v>
      </c>
      <c r="W14" s="217"/>
      <c r="Y14" s="163"/>
      <c r="Z14" s="97"/>
      <c r="AA14" s="97"/>
      <c r="AB14" s="97"/>
      <c r="AC14" s="97"/>
      <c r="AD14" s="97"/>
      <c r="AE14" s="125"/>
      <c r="AF14" s="97"/>
      <c r="AG14" s="97"/>
      <c r="AH14" s="97"/>
    </row>
    <row r="15" spans="1:34" s="36" customFormat="1" ht="26.1" customHeight="1" x14ac:dyDescent="0.15">
      <c r="A15" s="47">
        <v>30</v>
      </c>
      <c r="B15" s="52"/>
      <c r="C15" s="53">
        <v>6</v>
      </c>
      <c r="D15" s="220">
        <f t="shared" si="0"/>
        <v>576</v>
      </c>
      <c r="E15" s="220"/>
      <c r="F15" s="219">
        <v>89</v>
      </c>
      <c r="G15" s="219"/>
      <c r="H15" s="220">
        <v>94</v>
      </c>
      <c r="I15" s="220"/>
      <c r="J15" s="217">
        <v>117</v>
      </c>
      <c r="K15" s="217"/>
      <c r="L15" s="217">
        <v>90</v>
      </c>
      <c r="M15" s="217"/>
      <c r="N15" s="217">
        <v>113</v>
      </c>
      <c r="O15" s="217"/>
      <c r="P15" s="217">
        <v>73</v>
      </c>
      <c r="Q15" s="217"/>
      <c r="R15" s="217">
        <f t="shared" si="1"/>
        <v>65</v>
      </c>
      <c r="S15" s="217"/>
      <c r="T15" s="218">
        <v>11</v>
      </c>
      <c r="U15" s="218"/>
      <c r="V15" s="217">
        <v>54</v>
      </c>
      <c r="W15" s="217"/>
      <c r="Y15" s="163"/>
      <c r="Z15" s="97"/>
      <c r="AA15" s="97"/>
      <c r="AB15" s="97"/>
      <c r="AC15" s="97"/>
      <c r="AD15" s="97"/>
      <c r="AE15" s="125"/>
      <c r="AF15" s="97"/>
      <c r="AG15" s="97"/>
      <c r="AH15" s="97"/>
    </row>
    <row r="16" spans="1:34" s="36" customFormat="1" ht="26.1" customHeight="1" x14ac:dyDescent="0.15">
      <c r="A16" s="47" t="s">
        <v>225</v>
      </c>
      <c r="B16" s="52"/>
      <c r="C16" s="53">
        <v>6</v>
      </c>
      <c r="D16" s="220">
        <f t="shared" si="0"/>
        <v>622</v>
      </c>
      <c r="E16" s="220"/>
      <c r="F16" s="219">
        <v>104</v>
      </c>
      <c r="G16" s="219"/>
      <c r="H16" s="220">
        <v>97</v>
      </c>
      <c r="I16" s="220"/>
      <c r="J16" s="217">
        <v>107</v>
      </c>
      <c r="K16" s="217"/>
      <c r="L16" s="217">
        <v>102</v>
      </c>
      <c r="M16" s="217"/>
      <c r="N16" s="217">
        <v>120</v>
      </c>
      <c r="O16" s="217"/>
      <c r="P16" s="217">
        <v>92</v>
      </c>
      <c r="Q16" s="217"/>
      <c r="R16" s="217">
        <f t="shared" si="1"/>
        <v>70</v>
      </c>
      <c r="S16" s="217"/>
      <c r="T16" s="218">
        <v>11</v>
      </c>
      <c r="U16" s="218"/>
      <c r="V16" s="217">
        <v>59</v>
      </c>
      <c r="W16" s="217"/>
      <c r="Y16" s="163"/>
      <c r="Z16" s="97"/>
      <c r="AA16" s="97"/>
      <c r="AB16" s="97"/>
      <c r="AC16" s="97"/>
      <c r="AD16" s="97"/>
      <c r="AE16" s="125"/>
      <c r="AF16" s="97"/>
      <c r="AG16" s="97"/>
      <c r="AH16" s="97"/>
    </row>
    <row r="17" spans="1:34" s="37" customFormat="1" ht="26.1" customHeight="1" x14ac:dyDescent="0.15">
      <c r="A17" s="47">
        <v>2</v>
      </c>
      <c r="B17" s="52"/>
      <c r="C17" s="53">
        <v>5</v>
      </c>
      <c r="D17" s="220">
        <v>542</v>
      </c>
      <c r="E17" s="220"/>
      <c r="F17" s="219">
        <v>80</v>
      </c>
      <c r="G17" s="219"/>
      <c r="H17" s="220">
        <v>78</v>
      </c>
      <c r="I17" s="220"/>
      <c r="J17" s="217">
        <v>104</v>
      </c>
      <c r="K17" s="217"/>
      <c r="L17" s="217">
        <v>100</v>
      </c>
      <c r="M17" s="217"/>
      <c r="N17" s="217">
        <v>89</v>
      </c>
      <c r="O17" s="217"/>
      <c r="P17" s="217">
        <v>91</v>
      </c>
      <c r="Q17" s="217"/>
      <c r="R17" s="217">
        <v>56</v>
      </c>
      <c r="S17" s="217"/>
      <c r="T17" s="218">
        <v>9</v>
      </c>
      <c r="U17" s="218"/>
      <c r="V17" s="217">
        <v>47</v>
      </c>
      <c r="W17" s="217"/>
      <c r="Y17" s="163"/>
      <c r="Z17" s="97"/>
      <c r="AA17" s="97"/>
      <c r="AB17" s="97"/>
      <c r="AC17" s="97"/>
      <c r="AD17" s="97"/>
      <c r="AE17" s="165"/>
      <c r="AF17" s="97"/>
      <c r="AG17" s="33"/>
      <c r="AH17" s="97"/>
    </row>
    <row r="18" spans="1:34" ht="12" customHeight="1" x14ac:dyDescent="0.15">
      <c r="A18" s="48"/>
      <c r="B18" s="49"/>
      <c r="C18" s="50"/>
      <c r="D18" s="56"/>
      <c r="E18" s="56"/>
      <c r="F18" s="56"/>
      <c r="G18" s="56"/>
      <c r="H18" s="56"/>
      <c r="I18" s="56"/>
      <c r="J18" s="56"/>
      <c r="K18" s="56"/>
      <c r="L18" s="56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Y18" s="163"/>
      <c r="Z18" s="97"/>
      <c r="AA18" s="97"/>
      <c r="AB18" s="97"/>
      <c r="AC18" s="97"/>
      <c r="AD18" s="97"/>
      <c r="AE18" s="84"/>
      <c r="AF18" s="97"/>
      <c r="AG18" s="33"/>
      <c r="AH18" s="97"/>
    </row>
    <row r="19" spans="1:34" ht="13.5" customHeight="1" x14ac:dyDescent="0.15">
      <c r="A19" s="189" t="s">
        <v>3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90" t="s">
        <v>52</v>
      </c>
      <c r="S19" s="190"/>
      <c r="T19" s="190"/>
      <c r="U19" s="190"/>
      <c r="V19" s="190"/>
      <c r="W19" s="190"/>
    </row>
    <row r="20" spans="1:34" hidden="1" x14ac:dyDescent="0.15">
      <c r="A20" s="191" t="s">
        <v>3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25"/>
      <c r="S20" s="225"/>
      <c r="T20" s="55">
        <v>10</v>
      </c>
      <c r="U20" s="55">
        <f>SUM(V20:W20)</f>
        <v>6</v>
      </c>
      <c r="V20" s="55">
        <v>0</v>
      </c>
      <c r="W20" s="55">
        <v>6</v>
      </c>
    </row>
    <row r="21" spans="1:34" hidden="1" x14ac:dyDescent="0.15">
      <c r="A21" s="189" t="s">
        <v>3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55">
        <v>173</v>
      </c>
      <c r="U21" s="55">
        <v>50</v>
      </c>
      <c r="V21" s="55">
        <v>8</v>
      </c>
      <c r="W21" s="55">
        <v>42</v>
      </c>
    </row>
    <row r="22" spans="1:34" hidden="1" x14ac:dyDescent="0.15">
      <c r="A22" s="189" t="s">
        <v>3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15">
        <f>T20+T21</f>
        <v>183</v>
      </c>
      <c r="U22" s="15">
        <f>U20+U21</f>
        <v>56</v>
      </c>
      <c r="V22" s="15">
        <f>V20+V21</f>
        <v>8</v>
      </c>
      <c r="W22" s="15">
        <f>W20+W21</f>
        <v>48</v>
      </c>
    </row>
    <row r="23" spans="1:34" x14ac:dyDescent="0.15">
      <c r="A23" s="191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</row>
    <row r="24" spans="1:34" x14ac:dyDescent="0.15">
      <c r="A24" s="159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</row>
    <row r="25" spans="1:34" x14ac:dyDescent="0.15">
      <c r="A25" s="159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7" spans="1:34" ht="27" customHeight="1" x14ac:dyDescent="0.2">
      <c r="A27" s="185" t="s">
        <v>229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</row>
    <row r="28" spans="1:34" ht="12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</row>
    <row r="29" spans="1:34" x14ac:dyDescent="0.15">
      <c r="U29" s="222" t="s">
        <v>44</v>
      </c>
      <c r="V29" s="222"/>
      <c r="W29" s="222"/>
    </row>
    <row r="30" spans="1:34" ht="18" customHeight="1" x14ac:dyDescent="0.15">
      <c r="A30" s="184" t="s">
        <v>22</v>
      </c>
      <c r="B30" s="221"/>
      <c r="C30" s="221" t="s">
        <v>88</v>
      </c>
      <c r="D30" s="221" t="s">
        <v>89</v>
      </c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3" t="s">
        <v>283</v>
      </c>
      <c r="V30" s="223"/>
      <c r="W30" s="224"/>
    </row>
    <row r="31" spans="1:34" ht="18" customHeight="1" x14ac:dyDescent="0.15">
      <c r="A31" s="184"/>
      <c r="B31" s="221"/>
      <c r="C31" s="221"/>
      <c r="D31" s="194" t="s">
        <v>75</v>
      </c>
      <c r="E31" s="192"/>
      <c r="F31" s="188" t="s">
        <v>256</v>
      </c>
      <c r="G31" s="187"/>
      <c r="H31" s="184"/>
      <c r="I31" s="188" t="s">
        <v>257</v>
      </c>
      <c r="J31" s="184"/>
      <c r="K31" s="188" t="s">
        <v>258</v>
      </c>
      <c r="L31" s="187"/>
      <c r="M31" s="184"/>
      <c r="N31" s="188" t="s">
        <v>259</v>
      </c>
      <c r="O31" s="187"/>
      <c r="P31" s="184"/>
      <c r="Q31" s="188" t="s">
        <v>260</v>
      </c>
      <c r="R31" s="184"/>
      <c r="S31" s="188" t="s">
        <v>261</v>
      </c>
      <c r="T31" s="184"/>
      <c r="U31" s="203" t="s">
        <v>230</v>
      </c>
      <c r="V31" s="203" t="s">
        <v>95</v>
      </c>
      <c r="W31" s="194" t="s">
        <v>96</v>
      </c>
    </row>
    <row r="32" spans="1:34" ht="18" customHeight="1" x14ac:dyDescent="0.15">
      <c r="A32" s="184"/>
      <c r="B32" s="221"/>
      <c r="C32" s="221"/>
      <c r="D32" s="195"/>
      <c r="E32" s="193"/>
      <c r="F32" s="13" t="s">
        <v>95</v>
      </c>
      <c r="G32" s="188" t="s">
        <v>96</v>
      </c>
      <c r="H32" s="184"/>
      <c r="I32" s="13" t="s">
        <v>95</v>
      </c>
      <c r="J32" s="13" t="s">
        <v>96</v>
      </c>
      <c r="K32" s="188" t="s">
        <v>95</v>
      </c>
      <c r="L32" s="184"/>
      <c r="M32" s="13" t="s">
        <v>96</v>
      </c>
      <c r="N32" s="13" t="s">
        <v>95</v>
      </c>
      <c r="O32" s="188" t="s">
        <v>96</v>
      </c>
      <c r="P32" s="184"/>
      <c r="Q32" s="13" t="s">
        <v>95</v>
      </c>
      <c r="R32" s="13" t="s">
        <v>96</v>
      </c>
      <c r="S32" s="13" t="s">
        <v>95</v>
      </c>
      <c r="T32" s="13" t="s">
        <v>96</v>
      </c>
      <c r="U32" s="204"/>
      <c r="V32" s="204"/>
      <c r="W32" s="195"/>
    </row>
    <row r="33" spans="1:23" x14ac:dyDescent="0.15">
      <c r="A33" s="40"/>
      <c r="B33" s="41"/>
      <c r="C33" s="42" t="s">
        <v>31</v>
      </c>
      <c r="D33" s="226" t="s">
        <v>34</v>
      </c>
      <c r="E33" s="226"/>
      <c r="F33" s="42" t="s">
        <v>144</v>
      </c>
      <c r="G33" s="42"/>
      <c r="H33" s="42" t="s">
        <v>144</v>
      </c>
      <c r="I33" s="42" t="s">
        <v>144</v>
      </c>
      <c r="J33" s="42" t="s">
        <v>144</v>
      </c>
      <c r="K33" s="42"/>
      <c r="L33" s="42" t="s">
        <v>144</v>
      </c>
      <c r="M33" s="42" t="s">
        <v>144</v>
      </c>
      <c r="N33" s="42" t="s">
        <v>144</v>
      </c>
      <c r="O33" s="42"/>
      <c r="P33" s="42" t="s">
        <v>144</v>
      </c>
      <c r="Q33" s="42" t="s">
        <v>144</v>
      </c>
      <c r="R33" s="42" t="s">
        <v>144</v>
      </c>
      <c r="S33" s="42" t="s">
        <v>144</v>
      </c>
      <c r="T33" s="42" t="s">
        <v>144</v>
      </c>
      <c r="U33" s="42" t="s">
        <v>34</v>
      </c>
      <c r="V33" s="42" t="s">
        <v>34</v>
      </c>
      <c r="W33" s="42" t="s">
        <v>34</v>
      </c>
    </row>
    <row r="34" spans="1:23" s="36" customFormat="1" ht="26.1" customHeight="1" x14ac:dyDescent="0.15">
      <c r="A34" s="47" t="s">
        <v>231</v>
      </c>
      <c r="B34" s="52" t="s">
        <v>1</v>
      </c>
      <c r="C34" s="53">
        <v>1</v>
      </c>
      <c r="D34" s="220">
        <f>SUM(F34:T34)</f>
        <v>265</v>
      </c>
      <c r="E34" s="220"/>
      <c r="F34" s="54">
        <v>2</v>
      </c>
      <c r="G34" s="220">
        <v>1</v>
      </c>
      <c r="H34" s="220"/>
      <c r="I34" s="54">
        <v>6</v>
      </c>
      <c r="J34" s="54">
        <v>5</v>
      </c>
      <c r="K34" s="220">
        <v>8</v>
      </c>
      <c r="L34" s="220"/>
      <c r="M34" s="53">
        <v>9</v>
      </c>
      <c r="N34" s="117">
        <v>33</v>
      </c>
      <c r="O34" s="217">
        <v>42</v>
      </c>
      <c r="P34" s="217"/>
      <c r="Q34" s="117">
        <v>39</v>
      </c>
      <c r="R34" s="117">
        <v>41</v>
      </c>
      <c r="S34" s="117">
        <v>34</v>
      </c>
      <c r="T34" s="117">
        <v>45</v>
      </c>
      <c r="U34" s="55">
        <f t="shared" ref="U34:U44" si="2">SUM(V34:W34)</f>
        <v>24</v>
      </c>
      <c r="V34" s="55">
        <v>12</v>
      </c>
      <c r="W34" s="55">
        <v>12</v>
      </c>
    </row>
    <row r="35" spans="1:23" s="36" customFormat="1" ht="26.1" customHeight="1" x14ac:dyDescent="0.15">
      <c r="A35" s="47" t="s">
        <v>225</v>
      </c>
      <c r="B35" s="52"/>
      <c r="C35" s="53">
        <v>1</v>
      </c>
      <c r="D35" s="220">
        <f>SUM(F35:T35)</f>
        <v>272</v>
      </c>
      <c r="E35" s="220"/>
      <c r="F35" s="54">
        <v>1</v>
      </c>
      <c r="G35" s="220">
        <v>2</v>
      </c>
      <c r="H35" s="220"/>
      <c r="I35" s="54">
        <v>5</v>
      </c>
      <c r="J35" s="54">
        <v>7</v>
      </c>
      <c r="K35" s="220">
        <v>8</v>
      </c>
      <c r="L35" s="220"/>
      <c r="M35" s="53">
        <v>10</v>
      </c>
      <c r="N35" s="117">
        <v>36</v>
      </c>
      <c r="O35" s="217">
        <v>47</v>
      </c>
      <c r="P35" s="217"/>
      <c r="Q35" s="117">
        <v>37</v>
      </c>
      <c r="R35" s="117">
        <v>37</v>
      </c>
      <c r="S35" s="117">
        <v>41</v>
      </c>
      <c r="T35" s="117">
        <v>41</v>
      </c>
      <c r="U35" s="55">
        <f t="shared" si="2"/>
        <v>40</v>
      </c>
      <c r="V35" s="55">
        <v>3</v>
      </c>
      <c r="W35" s="55">
        <v>37</v>
      </c>
    </row>
    <row r="36" spans="1:23" s="36" customFormat="1" ht="26.1" hidden="1" customHeight="1" x14ac:dyDescent="0.15">
      <c r="A36" s="47" t="s">
        <v>225</v>
      </c>
      <c r="B36" s="52"/>
      <c r="C36" s="53">
        <v>2</v>
      </c>
      <c r="D36" s="220">
        <f t="shared" ref="D36:D44" si="3">SUM(F36:T36)</f>
        <v>272</v>
      </c>
      <c r="E36" s="220"/>
      <c r="F36" s="54">
        <v>1</v>
      </c>
      <c r="G36" s="220">
        <v>2</v>
      </c>
      <c r="H36" s="220"/>
      <c r="I36" s="54">
        <v>5</v>
      </c>
      <c r="J36" s="54">
        <v>7</v>
      </c>
      <c r="K36" s="220">
        <v>8</v>
      </c>
      <c r="L36" s="220"/>
      <c r="M36" s="53">
        <v>10</v>
      </c>
      <c r="N36" s="117">
        <v>36</v>
      </c>
      <c r="O36" s="217">
        <v>47</v>
      </c>
      <c r="P36" s="217"/>
      <c r="Q36" s="117">
        <v>37</v>
      </c>
      <c r="R36" s="117">
        <v>37</v>
      </c>
      <c r="S36" s="117">
        <v>41</v>
      </c>
      <c r="T36" s="117">
        <v>41</v>
      </c>
      <c r="U36" s="55">
        <f t="shared" si="2"/>
        <v>40</v>
      </c>
      <c r="V36" s="55">
        <v>3</v>
      </c>
      <c r="W36" s="55">
        <v>37</v>
      </c>
    </row>
    <row r="37" spans="1:23" s="36" customFormat="1" ht="26.1" hidden="1" customHeight="1" x14ac:dyDescent="0.15">
      <c r="A37" s="47" t="s">
        <v>225</v>
      </c>
      <c r="B37" s="52"/>
      <c r="C37" s="53">
        <v>3</v>
      </c>
      <c r="D37" s="220">
        <f t="shared" si="3"/>
        <v>272</v>
      </c>
      <c r="E37" s="220"/>
      <c r="F37" s="54">
        <v>1</v>
      </c>
      <c r="G37" s="220">
        <v>2</v>
      </c>
      <c r="H37" s="220"/>
      <c r="I37" s="54">
        <v>5</v>
      </c>
      <c r="J37" s="54">
        <v>7</v>
      </c>
      <c r="K37" s="220">
        <v>8</v>
      </c>
      <c r="L37" s="220"/>
      <c r="M37" s="53">
        <v>10</v>
      </c>
      <c r="N37" s="117">
        <v>36</v>
      </c>
      <c r="O37" s="217">
        <v>47</v>
      </c>
      <c r="P37" s="217"/>
      <c r="Q37" s="117">
        <v>37</v>
      </c>
      <c r="R37" s="117">
        <v>37</v>
      </c>
      <c r="S37" s="117">
        <v>41</v>
      </c>
      <c r="T37" s="117">
        <v>41</v>
      </c>
      <c r="U37" s="55">
        <f t="shared" si="2"/>
        <v>40</v>
      </c>
      <c r="V37" s="55">
        <v>3</v>
      </c>
      <c r="W37" s="55">
        <v>37</v>
      </c>
    </row>
    <row r="38" spans="1:23" s="36" customFormat="1" ht="26.1" hidden="1" customHeight="1" x14ac:dyDescent="0.15">
      <c r="A38" s="47" t="s">
        <v>225</v>
      </c>
      <c r="B38" s="52"/>
      <c r="C38" s="53">
        <v>4</v>
      </c>
      <c r="D38" s="220">
        <f t="shared" si="3"/>
        <v>272</v>
      </c>
      <c r="E38" s="220"/>
      <c r="F38" s="54">
        <v>1</v>
      </c>
      <c r="G38" s="220">
        <v>2</v>
      </c>
      <c r="H38" s="220"/>
      <c r="I38" s="54">
        <v>5</v>
      </c>
      <c r="J38" s="54">
        <v>7</v>
      </c>
      <c r="K38" s="220">
        <v>8</v>
      </c>
      <c r="L38" s="220"/>
      <c r="M38" s="53">
        <v>10</v>
      </c>
      <c r="N38" s="117">
        <v>36</v>
      </c>
      <c r="O38" s="217">
        <v>47</v>
      </c>
      <c r="P38" s="217"/>
      <c r="Q38" s="117">
        <v>37</v>
      </c>
      <c r="R38" s="117">
        <v>37</v>
      </c>
      <c r="S38" s="117">
        <v>41</v>
      </c>
      <c r="T38" s="117">
        <v>41</v>
      </c>
      <c r="U38" s="55">
        <f t="shared" si="2"/>
        <v>40</v>
      </c>
      <c r="V38" s="55">
        <v>3</v>
      </c>
      <c r="W38" s="55">
        <v>37</v>
      </c>
    </row>
    <row r="39" spans="1:23" s="36" customFormat="1" ht="26.1" hidden="1" customHeight="1" x14ac:dyDescent="0.15">
      <c r="A39" s="47" t="s">
        <v>225</v>
      </c>
      <c r="B39" s="52"/>
      <c r="C39" s="53">
        <v>5</v>
      </c>
      <c r="D39" s="220">
        <f t="shared" si="3"/>
        <v>272</v>
      </c>
      <c r="E39" s="220"/>
      <c r="F39" s="54">
        <v>1</v>
      </c>
      <c r="G39" s="220">
        <v>2</v>
      </c>
      <c r="H39" s="220"/>
      <c r="I39" s="54">
        <v>5</v>
      </c>
      <c r="J39" s="54">
        <v>7</v>
      </c>
      <c r="K39" s="220">
        <v>8</v>
      </c>
      <c r="L39" s="220"/>
      <c r="M39" s="53">
        <v>10</v>
      </c>
      <c r="N39" s="117">
        <v>36</v>
      </c>
      <c r="O39" s="217">
        <v>47</v>
      </c>
      <c r="P39" s="217"/>
      <c r="Q39" s="117">
        <v>37</v>
      </c>
      <c r="R39" s="117">
        <v>37</v>
      </c>
      <c r="S39" s="117">
        <v>41</v>
      </c>
      <c r="T39" s="117">
        <v>41</v>
      </c>
      <c r="U39" s="55">
        <f t="shared" si="2"/>
        <v>40</v>
      </c>
      <c r="V39" s="55">
        <v>3</v>
      </c>
      <c r="W39" s="55">
        <v>37</v>
      </c>
    </row>
    <row r="40" spans="1:23" s="36" customFormat="1" ht="26.1" hidden="1" customHeight="1" x14ac:dyDescent="0.15">
      <c r="A40" s="47" t="s">
        <v>225</v>
      </c>
      <c r="B40" s="52"/>
      <c r="C40" s="53">
        <v>6</v>
      </c>
      <c r="D40" s="220">
        <f t="shared" si="3"/>
        <v>272</v>
      </c>
      <c r="E40" s="220"/>
      <c r="F40" s="54">
        <v>1</v>
      </c>
      <c r="G40" s="220">
        <v>2</v>
      </c>
      <c r="H40" s="220"/>
      <c r="I40" s="54">
        <v>5</v>
      </c>
      <c r="J40" s="54">
        <v>7</v>
      </c>
      <c r="K40" s="220">
        <v>8</v>
      </c>
      <c r="L40" s="220"/>
      <c r="M40" s="53">
        <v>10</v>
      </c>
      <c r="N40" s="117">
        <v>36</v>
      </c>
      <c r="O40" s="217">
        <v>47</v>
      </c>
      <c r="P40" s="217"/>
      <c r="Q40" s="117">
        <v>37</v>
      </c>
      <c r="R40" s="117">
        <v>37</v>
      </c>
      <c r="S40" s="117">
        <v>41</v>
      </c>
      <c r="T40" s="117">
        <v>41</v>
      </c>
      <c r="U40" s="55">
        <f t="shared" si="2"/>
        <v>40</v>
      </c>
      <c r="V40" s="55">
        <v>3</v>
      </c>
      <c r="W40" s="55">
        <v>37</v>
      </c>
    </row>
    <row r="41" spans="1:23" s="36" customFormat="1" ht="26.1" hidden="1" customHeight="1" x14ac:dyDescent="0.15">
      <c r="A41" s="47" t="s">
        <v>225</v>
      </c>
      <c r="B41" s="52"/>
      <c r="C41" s="53">
        <v>7</v>
      </c>
      <c r="D41" s="220">
        <f t="shared" si="3"/>
        <v>272</v>
      </c>
      <c r="E41" s="220"/>
      <c r="F41" s="54">
        <v>1</v>
      </c>
      <c r="G41" s="220">
        <v>2</v>
      </c>
      <c r="H41" s="220"/>
      <c r="I41" s="54">
        <v>5</v>
      </c>
      <c r="J41" s="54">
        <v>7</v>
      </c>
      <c r="K41" s="220">
        <v>8</v>
      </c>
      <c r="L41" s="220"/>
      <c r="M41" s="53">
        <v>10</v>
      </c>
      <c r="N41" s="117">
        <v>36</v>
      </c>
      <c r="O41" s="217">
        <v>47</v>
      </c>
      <c r="P41" s="217"/>
      <c r="Q41" s="117">
        <v>37</v>
      </c>
      <c r="R41" s="117">
        <v>37</v>
      </c>
      <c r="S41" s="117">
        <v>41</v>
      </c>
      <c r="T41" s="117">
        <v>41</v>
      </c>
      <c r="U41" s="55">
        <f t="shared" si="2"/>
        <v>40</v>
      </c>
      <c r="V41" s="55">
        <v>3</v>
      </c>
      <c r="W41" s="55">
        <v>37</v>
      </c>
    </row>
    <row r="42" spans="1:23" s="36" customFormat="1" ht="26.1" hidden="1" customHeight="1" x14ac:dyDescent="0.15">
      <c r="A42" s="47" t="s">
        <v>225</v>
      </c>
      <c r="B42" s="52"/>
      <c r="C42" s="53">
        <v>8</v>
      </c>
      <c r="D42" s="220">
        <f t="shared" si="3"/>
        <v>272</v>
      </c>
      <c r="E42" s="220"/>
      <c r="F42" s="54">
        <v>1</v>
      </c>
      <c r="G42" s="220">
        <v>2</v>
      </c>
      <c r="H42" s="220"/>
      <c r="I42" s="54">
        <v>5</v>
      </c>
      <c r="J42" s="54">
        <v>7</v>
      </c>
      <c r="K42" s="220">
        <v>8</v>
      </c>
      <c r="L42" s="220"/>
      <c r="M42" s="53">
        <v>10</v>
      </c>
      <c r="N42" s="117">
        <v>36</v>
      </c>
      <c r="O42" s="217">
        <v>47</v>
      </c>
      <c r="P42" s="217"/>
      <c r="Q42" s="117">
        <v>37</v>
      </c>
      <c r="R42" s="117">
        <v>37</v>
      </c>
      <c r="S42" s="117">
        <v>41</v>
      </c>
      <c r="T42" s="117">
        <v>41</v>
      </c>
      <c r="U42" s="55">
        <f t="shared" si="2"/>
        <v>40</v>
      </c>
      <c r="V42" s="55">
        <v>3</v>
      </c>
      <c r="W42" s="55">
        <v>37</v>
      </c>
    </row>
    <row r="43" spans="1:23" s="37" customFormat="1" ht="26.1" hidden="1" customHeight="1" x14ac:dyDescent="0.15">
      <c r="A43" s="47" t="s">
        <v>225</v>
      </c>
      <c r="B43" s="52"/>
      <c r="C43" s="53">
        <v>9</v>
      </c>
      <c r="D43" s="220">
        <f t="shared" si="3"/>
        <v>272</v>
      </c>
      <c r="E43" s="220"/>
      <c r="F43" s="54">
        <v>1</v>
      </c>
      <c r="G43" s="220">
        <v>2</v>
      </c>
      <c r="H43" s="220"/>
      <c r="I43" s="54">
        <v>5</v>
      </c>
      <c r="J43" s="54">
        <v>7</v>
      </c>
      <c r="K43" s="220">
        <v>8</v>
      </c>
      <c r="L43" s="220"/>
      <c r="M43" s="53">
        <v>10</v>
      </c>
      <c r="N43" s="117">
        <v>36</v>
      </c>
      <c r="O43" s="217">
        <v>47</v>
      </c>
      <c r="P43" s="217"/>
      <c r="Q43" s="117">
        <v>37</v>
      </c>
      <c r="R43" s="117">
        <v>37</v>
      </c>
      <c r="S43" s="117">
        <v>41</v>
      </c>
      <c r="T43" s="117">
        <v>41</v>
      </c>
      <c r="U43" s="55">
        <f t="shared" si="2"/>
        <v>40</v>
      </c>
      <c r="V43" s="55">
        <v>3</v>
      </c>
      <c r="W43" s="55">
        <v>37</v>
      </c>
    </row>
    <row r="44" spans="1:23" s="37" customFormat="1" ht="26.1" customHeight="1" x14ac:dyDescent="0.15">
      <c r="A44" s="47">
        <v>2</v>
      </c>
      <c r="B44" s="52"/>
      <c r="C44" s="53">
        <v>2</v>
      </c>
      <c r="D44" s="220">
        <f t="shared" si="3"/>
        <v>424</v>
      </c>
      <c r="E44" s="220"/>
      <c r="F44" s="54">
        <v>4</v>
      </c>
      <c r="G44" s="220">
        <v>3</v>
      </c>
      <c r="H44" s="220"/>
      <c r="I44" s="54">
        <v>12</v>
      </c>
      <c r="J44" s="54">
        <v>12</v>
      </c>
      <c r="K44" s="220">
        <v>16</v>
      </c>
      <c r="L44" s="220"/>
      <c r="M44" s="53">
        <v>16</v>
      </c>
      <c r="N44" s="117">
        <v>46</v>
      </c>
      <c r="O44" s="217">
        <v>65</v>
      </c>
      <c r="P44" s="217"/>
      <c r="Q44" s="117">
        <v>54</v>
      </c>
      <c r="R44" s="117">
        <v>69</v>
      </c>
      <c r="S44" s="117">
        <v>67</v>
      </c>
      <c r="T44" s="117">
        <v>60</v>
      </c>
      <c r="U44" s="55">
        <f t="shared" si="2"/>
        <v>75</v>
      </c>
      <c r="V44" s="55">
        <v>5</v>
      </c>
      <c r="W44" s="55">
        <v>70</v>
      </c>
    </row>
    <row r="45" spans="1:23" ht="12" customHeight="1" x14ac:dyDescent="0.15">
      <c r="A45" s="48"/>
      <c r="B45" s="48"/>
      <c r="C45" s="50"/>
      <c r="D45" s="56"/>
      <c r="E45" s="56"/>
      <c r="F45" s="56"/>
      <c r="G45" s="56"/>
      <c r="H45" s="56"/>
      <c r="I45" s="56"/>
      <c r="J45" s="56"/>
      <c r="K45" s="56"/>
      <c r="L45" s="56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</row>
    <row r="46" spans="1:23" x14ac:dyDescent="0.15">
      <c r="A46" s="167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27" t="s">
        <v>52</v>
      </c>
      <c r="T46" s="227"/>
      <c r="U46" s="227"/>
      <c r="V46" s="227"/>
      <c r="W46" s="227"/>
    </row>
    <row r="47" spans="1:23" ht="13.5" hidden="1" customHeight="1" x14ac:dyDescent="0.15">
      <c r="A47" s="168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55">
        <v>10</v>
      </c>
      <c r="U47" s="55">
        <f>SUM(V47:W47)</f>
        <v>6</v>
      </c>
      <c r="V47" s="55">
        <v>0</v>
      </c>
      <c r="W47" s="55">
        <v>6</v>
      </c>
    </row>
    <row r="48" spans="1:23" ht="13.5" hidden="1" customHeight="1" x14ac:dyDescent="0.15">
      <c r="A48" s="168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55">
        <v>173</v>
      </c>
      <c r="U48" s="55">
        <v>50</v>
      </c>
      <c r="V48" s="55">
        <v>8</v>
      </c>
      <c r="W48" s="55">
        <v>42</v>
      </c>
    </row>
    <row r="49" spans="1:23" ht="13.5" hidden="1" customHeight="1" x14ac:dyDescent="0.15">
      <c r="A49" s="168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15">
        <f>T47+T48</f>
        <v>183</v>
      </c>
      <c r="U49" s="15">
        <f>U47+U48</f>
        <v>56</v>
      </c>
      <c r="V49" s="15">
        <f>V47+V48</f>
        <v>8</v>
      </c>
      <c r="W49" s="15">
        <f>W47+W48</f>
        <v>48</v>
      </c>
    </row>
    <row r="50" spans="1:23" x14ac:dyDescent="0.15">
      <c r="A50" s="168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</row>
  </sheetData>
  <mergeCells count="197">
    <mergeCell ref="D44:E44"/>
    <mergeCell ref="G44:H44"/>
    <mergeCell ref="K44:L44"/>
    <mergeCell ref="O44:P44"/>
    <mergeCell ref="S46:W46"/>
    <mergeCell ref="D42:E42"/>
    <mergeCell ref="G42:H42"/>
    <mergeCell ref="K42:L42"/>
    <mergeCell ref="O42:P42"/>
    <mergeCell ref="D43:E43"/>
    <mergeCell ref="G43:H43"/>
    <mergeCell ref="K43:L43"/>
    <mergeCell ref="O43:P43"/>
    <mergeCell ref="D40:E40"/>
    <mergeCell ref="G40:H40"/>
    <mergeCell ref="K40:L40"/>
    <mergeCell ref="O40:P40"/>
    <mergeCell ref="D41:E41"/>
    <mergeCell ref="G41:H41"/>
    <mergeCell ref="K41:L41"/>
    <mergeCell ref="O41:P41"/>
    <mergeCell ref="D38:E38"/>
    <mergeCell ref="G38:H38"/>
    <mergeCell ref="K38:L38"/>
    <mergeCell ref="O38:P38"/>
    <mergeCell ref="D39:E39"/>
    <mergeCell ref="G39:H39"/>
    <mergeCell ref="K39:L39"/>
    <mergeCell ref="O39:P39"/>
    <mergeCell ref="D36:E36"/>
    <mergeCell ref="G36:H36"/>
    <mergeCell ref="K36:L36"/>
    <mergeCell ref="O36:P36"/>
    <mergeCell ref="D37:E37"/>
    <mergeCell ref="G37:H37"/>
    <mergeCell ref="K37:L37"/>
    <mergeCell ref="O37:P37"/>
    <mergeCell ref="F9:G9"/>
    <mergeCell ref="F10:G10"/>
    <mergeCell ref="F11:G11"/>
    <mergeCell ref="D9:E9"/>
    <mergeCell ref="A1:W1"/>
    <mergeCell ref="F13:G13"/>
    <mergeCell ref="A4:B6"/>
    <mergeCell ref="C4:C6"/>
    <mergeCell ref="D13:E13"/>
    <mergeCell ref="D11:E11"/>
    <mergeCell ref="K34:L34"/>
    <mergeCell ref="K35:L35"/>
    <mergeCell ref="O35:P35"/>
    <mergeCell ref="O34:P34"/>
    <mergeCell ref="U3:W3"/>
    <mergeCell ref="D34:E34"/>
    <mergeCell ref="A20:S20"/>
    <mergeCell ref="D33:E33"/>
    <mergeCell ref="D7:E7"/>
    <mergeCell ref="A21:S21"/>
    <mergeCell ref="H11:I11"/>
    <mergeCell ref="H12:I12"/>
    <mergeCell ref="H13:I13"/>
    <mergeCell ref="D12:E12"/>
    <mergeCell ref="H15:I15"/>
    <mergeCell ref="D35:E35"/>
    <mergeCell ref="G34:H34"/>
    <mergeCell ref="G35:H35"/>
    <mergeCell ref="F14:G14"/>
    <mergeCell ref="F15:G15"/>
    <mergeCell ref="Q31:R31"/>
    <mergeCell ref="S31:T31"/>
    <mergeCell ref="U31:U32"/>
    <mergeCell ref="V31:V32"/>
    <mergeCell ref="D10:E10"/>
    <mergeCell ref="A22:S22"/>
    <mergeCell ref="A23:S23"/>
    <mergeCell ref="A27:W27"/>
    <mergeCell ref="H10:I10"/>
    <mergeCell ref="F12:G12"/>
    <mergeCell ref="H14:I14"/>
    <mergeCell ref="U29:W29"/>
    <mergeCell ref="A30:B32"/>
    <mergeCell ref="C30:C32"/>
    <mergeCell ref="D30:T30"/>
    <mergeCell ref="U30:W30"/>
    <mergeCell ref="F16:G16"/>
    <mergeCell ref="D14:E14"/>
    <mergeCell ref="W31:W32"/>
    <mergeCell ref="D15:E15"/>
    <mergeCell ref="V5:W6"/>
    <mergeCell ref="Y6:Z6"/>
    <mergeCell ref="H16:I16"/>
    <mergeCell ref="D5:E6"/>
    <mergeCell ref="F6:G6"/>
    <mergeCell ref="H6:I6"/>
    <mergeCell ref="F5:I5"/>
    <mergeCell ref="F8:G8"/>
    <mergeCell ref="D8:E8"/>
    <mergeCell ref="H9:I9"/>
    <mergeCell ref="L8:M8"/>
    <mergeCell ref="H8:I8"/>
    <mergeCell ref="L14:M14"/>
    <mergeCell ref="AF6:AF7"/>
    <mergeCell ref="AG6:AG7"/>
    <mergeCell ref="T5:U6"/>
    <mergeCell ref="V12:W12"/>
    <mergeCell ref="V13:W13"/>
    <mergeCell ref="P14:Q14"/>
    <mergeCell ref="P9:Q9"/>
    <mergeCell ref="AH6:AH7"/>
    <mergeCell ref="J5:M5"/>
    <mergeCell ref="N5:Q5"/>
    <mergeCell ref="J6:K6"/>
    <mergeCell ref="L6:M6"/>
    <mergeCell ref="N6:O6"/>
    <mergeCell ref="AA6:AB6"/>
    <mergeCell ref="AC6:AD6"/>
    <mergeCell ref="P6:Q6"/>
    <mergeCell ref="R5:S6"/>
    <mergeCell ref="N31:P31"/>
    <mergeCell ref="K31:M31"/>
    <mergeCell ref="I31:J31"/>
    <mergeCell ref="F31:H31"/>
    <mergeCell ref="D31:E32"/>
    <mergeCell ref="H17:I17"/>
    <mergeCell ref="G32:H32"/>
    <mergeCell ref="K32:L32"/>
    <mergeCell ref="O32:P32"/>
    <mergeCell ref="J17:K17"/>
    <mergeCell ref="F17:G17"/>
    <mergeCell ref="T16:U16"/>
    <mergeCell ref="T17:U17"/>
    <mergeCell ref="J16:K16"/>
    <mergeCell ref="A19:Q19"/>
    <mergeCell ref="R19:W19"/>
    <mergeCell ref="D16:E16"/>
    <mergeCell ref="D17:E17"/>
    <mergeCell ref="T11:U11"/>
    <mergeCell ref="T12:U12"/>
    <mergeCell ref="T13:U13"/>
    <mergeCell ref="T14:U14"/>
    <mergeCell ref="T15:U15"/>
    <mergeCell ref="V16:W16"/>
    <mergeCell ref="V11:W11"/>
    <mergeCell ref="P12:Q12"/>
    <mergeCell ref="P13:Q13"/>
    <mergeCell ref="P16:Q16"/>
    <mergeCell ref="R17:S17"/>
    <mergeCell ref="V15:W15"/>
    <mergeCell ref="R14:S14"/>
    <mergeCell ref="R15:S15"/>
    <mergeCell ref="V14:W14"/>
    <mergeCell ref="V17:W17"/>
    <mergeCell ref="D4:Q4"/>
    <mergeCell ref="R4:W4"/>
    <mergeCell ref="J8:K8"/>
    <mergeCell ref="J9:K9"/>
    <mergeCell ref="J10:K10"/>
    <mergeCell ref="J11:K11"/>
    <mergeCell ref="N8:O8"/>
    <mergeCell ref="N9:O9"/>
    <mergeCell ref="N10:O10"/>
    <mergeCell ref="R8:S8"/>
    <mergeCell ref="V8:W8"/>
    <mergeCell ref="V9:W9"/>
    <mergeCell ref="T8:U8"/>
    <mergeCell ref="T9:U9"/>
    <mergeCell ref="P10:Q10"/>
    <mergeCell ref="P8:Q8"/>
    <mergeCell ref="R10:S10"/>
    <mergeCell ref="T10:U10"/>
    <mergeCell ref="V10:W10"/>
    <mergeCell ref="L9:M9"/>
    <mergeCell ref="L10:M10"/>
    <mergeCell ref="L11:M11"/>
    <mergeCell ref="L12:M12"/>
    <mergeCell ref="L13:M13"/>
    <mergeCell ref="R9:S9"/>
    <mergeCell ref="R11:S11"/>
    <mergeCell ref="R12:S12"/>
    <mergeCell ref="R13:S13"/>
    <mergeCell ref="P11:Q11"/>
    <mergeCell ref="N13:O13"/>
    <mergeCell ref="N16:O16"/>
    <mergeCell ref="N15:O15"/>
    <mergeCell ref="N11:O11"/>
    <mergeCell ref="N12:O12"/>
    <mergeCell ref="J12:K12"/>
    <mergeCell ref="J13:K13"/>
    <mergeCell ref="J14:K14"/>
    <mergeCell ref="J15:K15"/>
    <mergeCell ref="N14:O14"/>
    <mergeCell ref="L15:M15"/>
    <mergeCell ref="L16:M16"/>
    <mergeCell ref="L17:M17"/>
    <mergeCell ref="P15:Q15"/>
    <mergeCell ref="R16:S16"/>
    <mergeCell ref="N17:O17"/>
    <mergeCell ref="P17:Q17"/>
  </mergeCells>
  <phoneticPr fontId="33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Ｐ明朝,標準"&amp;10- 126 -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Normal="100" workbookViewId="0">
      <selection activeCell="A31" sqref="A31:D31"/>
    </sheetView>
  </sheetViews>
  <sheetFormatPr defaultRowHeight="13.5" x14ac:dyDescent="0.15"/>
  <cols>
    <col min="1" max="1" width="10.5" style="15" customWidth="1"/>
    <col min="2" max="2" width="3.5" style="15" customWidth="1"/>
    <col min="3" max="9" width="10.75" style="15" customWidth="1"/>
    <col min="10" max="16384" width="9" style="15"/>
  </cols>
  <sheetData>
    <row r="1" spans="1:9" ht="21" x14ac:dyDescent="0.2">
      <c r="A1" s="185" t="s">
        <v>232</v>
      </c>
      <c r="B1" s="185"/>
      <c r="C1" s="185"/>
      <c r="D1" s="185"/>
      <c r="E1" s="185"/>
      <c r="F1" s="185"/>
      <c r="G1" s="185"/>
      <c r="H1" s="185"/>
      <c r="I1" s="185"/>
    </row>
    <row r="2" spans="1:9" ht="6" customHeight="1" x14ac:dyDescent="0.15"/>
    <row r="3" spans="1:9" ht="13.5" customHeight="1" x14ac:dyDescent="0.15">
      <c r="A3" s="16"/>
      <c r="B3" s="16"/>
      <c r="C3" s="16"/>
      <c r="D3" s="16"/>
      <c r="E3" s="16"/>
      <c r="F3" s="16"/>
      <c r="G3" s="16"/>
      <c r="H3" s="186" t="s">
        <v>44</v>
      </c>
      <c r="I3" s="186"/>
    </row>
    <row r="4" spans="1:9" ht="15" customHeight="1" x14ac:dyDescent="0.15">
      <c r="A4" s="184" t="s">
        <v>22</v>
      </c>
      <c r="B4" s="221"/>
      <c r="C4" s="221" t="s">
        <v>100</v>
      </c>
      <c r="D4" s="221"/>
      <c r="E4" s="221"/>
      <c r="F4" s="221" t="s">
        <v>90</v>
      </c>
      <c r="G4" s="221"/>
      <c r="H4" s="221"/>
      <c r="I4" s="188" t="s">
        <v>15</v>
      </c>
    </row>
    <row r="5" spans="1:9" ht="15" customHeight="1" x14ac:dyDescent="0.15">
      <c r="A5" s="184"/>
      <c r="B5" s="221"/>
      <c r="C5" s="13" t="s">
        <v>75</v>
      </c>
      <c r="D5" s="13" t="s">
        <v>95</v>
      </c>
      <c r="E5" s="13" t="s">
        <v>96</v>
      </c>
      <c r="F5" s="13" t="s">
        <v>75</v>
      </c>
      <c r="G5" s="13" t="s">
        <v>95</v>
      </c>
      <c r="H5" s="13" t="s">
        <v>96</v>
      </c>
      <c r="I5" s="188"/>
    </row>
    <row r="6" spans="1:9" x14ac:dyDescent="0.15">
      <c r="A6" s="57"/>
      <c r="B6" s="29"/>
      <c r="C6" s="42" t="s">
        <v>34</v>
      </c>
      <c r="D6" s="42" t="s">
        <v>34</v>
      </c>
      <c r="E6" s="42" t="s">
        <v>34</v>
      </c>
      <c r="F6" s="42" t="s">
        <v>34</v>
      </c>
      <c r="G6" s="42" t="s">
        <v>34</v>
      </c>
      <c r="H6" s="42" t="s">
        <v>34</v>
      </c>
      <c r="I6" s="42" t="s">
        <v>64</v>
      </c>
    </row>
    <row r="7" spans="1:9" ht="19.5" customHeight="1" x14ac:dyDescent="0.15">
      <c r="A7" s="58" t="s">
        <v>262</v>
      </c>
      <c r="B7" s="23" t="s">
        <v>102</v>
      </c>
      <c r="C7" s="59">
        <f>SUM(D7:E7)</f>
        <v>3675</v>
      </c>
      <c r="D7" s="59">
        <v>1911</v>
      </c>
      <c r="E7" s="59">
        <v>1764</v>
      </c>
      <c r="F7" s="59">
        <f>SUM(G7:H7)</f>
        <v>245</v>
      </c>
      <c r="G7" s="59">
        <v>113</v>
      </c>
      <c r="H7" s="59">
        <v>132</v>
      </c>
      <c r="I7" s="59">
        <v>148</v>
      </c>
    </row>
    <row r="8" spans="1:9" ht="19.5" customHeight="1" x14ac:dyDescent="0.15">
      <c r="A8" s="34">
        <v>27</v>
      </c>
      <c r="B8" s="23"/>
      <c r="C8" s="59">
        <f>SUM(D8:E8)</f>
        <v>3594</v>
      </c>
      <c r="D8" s="59">
        <v>1855</v>
      </c>
      <c r="E8" s="59">
        <v>1739</v>
      </c>
      <c r="F8" s="59">
        <f>SUM(G8:H8)</f>
        <v>260</v>
      </c>
      <c r="G8" s="59">
        <v>114</v>
      </c>
      <c r="H8" s="59">
        <v>146</v>
      </c>
      <c r="I8" s="59">
        <v>145</v>
      </c>
    </row>
    <row r="9" spans="1:9" ht="19.5" customHeight="1" x14ac:dyDescent="0.15">
      <c r="A9" s="34">
        <v>28</v>
      </c>
      <c r="B9" s="23"/>
      <c r="C9" s="59">
        <f>SUM(D9:E9)</f>
        <v>3567</v>
      </c>
      <c r="D9" s="59">
        <v>1852</v>
      </c>
      <c r="E9" s="59">
        <v>1715</v>
      </c>
      <c r="F9" s="59">
        <f>SUM(G9:H9)</f>
        <v>255</v>
      </c>
      <c r="G9" s="59">
        <v>110</v>
      </c>
      <c r="H9" s="59">
        <v>145</v>
      </c>
      <c r="I9" s="59">
        <v>145</v>
      </c>
    </row>
    <row r="10" spans="1:9" ht="19.5" customHeight="1" x14ac:dyDescent="0.15">
      <c r="A10" s="34">
        <v>29</v>
      </c>
      <c r="B10" s="23"/>
      <c r="C10" s="59">
        <f>SUM(D10:E10)</f>
        <v>3611</v>
      </c>
      <c r="D10" s="59">
        <v>1889</v>
      </c>
      <c r="E10" s="59">
        <v>1722</v>
      </c>
      <c r="F10" s="59">
        <f>SUM(G10:H10)</f>
        <v>256</v>
      </c>
      <c r="G10" s="59">
        <v>110</v>
      </c>
      <c r="H10" s="59">
        <v>146</v>
      </c>
      <c r="I10" s="59">
        <v>150</v>
      </c>
    </row>
    <row r="11" spans="1:9" ht="19.5" customHeight="1" x14ac:dyDescent="0.15">
      <c r="A11" s="34">
        <v>30</v>
      </c>
      <c r="B11" s="23"/>
      <c r="C11" s="59">
        <f>SUM(D11:E11)</f>
        <v>3608</v>
      </c>
      <c r="D11" s="59">
        <v>1889</v>
      </c>
      <c r="E11" s="59">
        <v>1719</v>
      </c>
      <c r="F11" s="59">
        <f>SUM(G11:H11)</f>
        <v>258</v>
      </c>
      <c r="G11" s="59">
        <v>112</v>
      </c>
      <c r="H11" s="59">
        <v>146</v>
      </c>
      <c r="I11" s="59">
        <v>148</v>
      </c>
    </row>
    <row r="12" spans="1:9" ht="19.5" customHeight="1" x14ac:dyDescent="0.15">
      <c r="A12" s="58" t="s">
        <v>226</v>
      </c>
      <c r="B12" s="23"/>
      <c r="C12" s="59">
        <v>3519</v>
      </c>
      <c r="D12" s="59">
        <v>1808</v>
      </c>
      <c r="E12" s="59">
        <v>1711</v>
      </c>
      <c r="F12" s="59">
        <v>236</v>
      </c>
      <c r="G12" s="59">
        <v>103</v>
      </c>
      <c r="H12" s="59">
        <v>133</v>
      </c>
      <c r="I12" s="59">
        <v>146</v>
      </c>
    </row>
    <row r="13" spans="1:9" ht="19.5" customHeight="1" x14ac:dyDescent="0.15">
      <c r="A13" s="58">
        <v>2</v>
      </c>
      <c r="B13" s="23"/>
      <c r="C13" s="59">
        <v>3510</v>
      </c>
      <c r="D13" s="59">
        <v>1849</v>
      </c>
      <c r="E13" s="59">
        <v>1661</v>
      </c>
      <c r="F13" s="59">
        <v>248</v>
      </c>
      <c r="G13" s="59">
        <v>105</v>
      </c>
      <c r="H13" s="59">
        <v>143</v>
      </c>
      <c r="I13" s="59">
        <v>148</v>
      </c>
    </row>
    <row r="14" spans="1:9" x14ac:dyDescent="0.15">
      <c r="A14" s="24"/>
      <c r="B14" s="25"/>
      <c r="C14" s="35"/>
      <c r="D14" s="24"/>
      <c r="E14" s="24"/>
      <c r="F14" s="24"/>
      <c r="G14" s="24"/>
      <c r="H14" s="24"/>
      <c r="I14" s="24"/>
    </row>
    <row r="15" spans="1:9" x14ac:dyDescent="0.15">
      <c r="A15" s="16"/>
      <c r="B15" s="16"/>
      <c r="C15" s="16"/>
      <c r="D15" s="16"/>
      <c r="E15" s="16"/>
      <c r="F15" s="16"/>
      <c r="G15" s="190" t="s">
        <v>52</v>
      </c>
      <c r="H15" s="190"/>
      <c r="I15" s="190"/>
    </row>
    <row r="16" spans="1:9" ht="12" customHeight="1" x14ac:dyDescent="0.15"/>
    <row r="17" spans="1:9" ht="21" x14ac:dyDescent="0.2">
      <c r="A17" s="185" t="s">
        <v>233</v>
      </c>
      <c r="B17" s="185"/>
      <c r="C17" s="185"/>
      <c r="D17" s="185"/>
      <c r="E17" s="185"/>
      <c r="F17" s="185"/>
      <c r="G17" s="185"/>
      <c r="H17" s="185"/>
      <c r="I17" s="185"/>
    </row>
    <row r="18" spans="1:9" ht="6" customHeight="1" x14ac:dyDescent="0.15">
      <c r="H18" s="228"/>
      <c r="I18" s="228"/>
    </row>
    <row r="19" spans="1:9" x14ac:dyDescent="0.15">
      <c r="A19" s="16"/>
      <c r="B19" s="16"/>
      <c r="C19" s="16"/>
      <c r="D19" s="16"/>
      <c r="E19" s="16"/>
      <c r="F19" s="16"/>
      <c r="G19" s="16"/>
      <c r="H19" s="186" t="s">
        <v>44</v>
      </c>
      <c r="I19" s="186"/>
    </row>
    <row r="20" spans="1:9" ht="15" customHeight="1" x14ac:dyDescent="0.15">
      <c r="A20" s="184" t="s">
        <v>22</v>
      </c>
      <c r="B20" s="221"/>
      <c r="C20" s="184" t="s">
        <v>104</v>
      </c>
      <c r="D20" s="221"/>
      <c r="E20" s="221"/>
      <c r="F20" s="221" t="s">
        <v>90</v>
      </c>
      <c r="G20" s="221"/>
      <c r="H20" s="221"/>
      <c r="I20" s="188" t="s">
        <v>15</v>
      </c>
    </row>
    <row r="21" spans="1:9" ht="15" customHeight="1" x14ac:dyDescent="0.15">
      <c r="A21" s="184"/>
      <c r="B21" s="221"/>
      <c r="C21" s="17" t="s">
        <v>75</v>
      </c>
      <c r="D21" s="13" t="s">
        <v>95</v>
      </c>
      <c r="E21" s="13" t="s">
        <v>96</v>
      </c>
      <c r="F21" s="13" t="s">
        <v>75</v>
      </c>
      <c r="G21" s="13" t="s">
        <v>95</v>
      </c>
      <c r="H21" s="13" t="s">
        <v>96</v>
      </c>
      <c r="I21" s="188"/>
    </row>
    <row r="22" spans="1:9" x14ac:dyDescent="0.15">
      <c r="A22" s="34"/>
      <c r="B22" s="23"/>
      <c r="C22" s="42" t="s">
        <v>34</v>
      </c>
      <c r="D22" s="42" t="s">
        <v>34</v>
      </c>
      <c r="E22" s="42" t="s">
        <v>34</v>
      </c>
      <c r="F22" s="42" t="s">
        <v>34</v>
      </c>
      <c r="G22" s="61" t="s">
        <v>34</v>
      </c>
      <c r="H22" s="61" t="s">
        <v>34</v>
      </c>
      <c r="I22" s="42" t="s">
        <v>64</v>
      </c>
    </row>
    <row r="23" spans="1:9" ht="19.5" customHeight="1" x14ac:dyDescent="0.15">
      <c r="A23" s="58" t="s">
        <v>262</v>
      </c>
      <c r="B23" s="23" t="s">
        <v>102</v>
      </c>
      <c r="C23" s="59">
        <f>SUM(D23:E23)</f>
        <v>2264</v>
      </c>
      <c r="D23" s="59">
        <v>1204</v>
      </c>
      <c r="E23" s="6">
        <v>1060</v>
      </c>
      <c r="F23" s="6">
        <f>SUM(G23:H23)</f>
        <v>232</v>
      </c>
      <c r="G23" s="6">
        <v>141</v>
      </c>
      <c r="H23" s="6">
        <v>91</v>
      </c>
      <c r="I23" s="59">
        <v>79</v>
      </c>
    </row>
    <row r="24" spans="1:9" ht="19.5" customHeight="1" x14ac:dyDescent="0.15">
      <c r="A24" s="34">
        <v>27</v>
      </c>
      <c r="B24" s="23"/>
      <c r="C24" s="59">
        <f>SUM(D24:E24)</f>
        <v>2177</v>
      </c>
      <c r="D24" s="59">
        <v>1143</v>
      </c>
      <c r="E24" s="59">
        <v>1034</v>
      </c>
      <c r="F24" s="59">
        <f>SUM(G24:H24)</f>
        <v>243</v>
      </c>
      <c r="G24" s="59">
        <v>146</v>
      </c>
      <c r="H24" s="59">
        <v>97</v>
      </c>
      <c r="I24" s="59">
        <v>78</v>
      </c>
    </row>
    <row r="25" spans="1:9" ht="19.5" customHeight="1" x14ac:dyDescent="0.15">
      <c r="A25" s="34">
        <v>28</v>
      </c>
      <c r="B25" s="23"/>
      <c r="C25" s="59">
        <f>SUM(D25:E25)</f>
        <v>2196</v>
      </c>
      <c r="D25" s="59">
        <v>1147</v>
      </c>
      <c r="E25" s="59">
        <v>1049</v>
      </c>
      <c r="F25" s="59">
        <f>SUM(G25:H25)</f>
        <v>235</v>
      </c>
      <c r="G25" s="59">
        <v>139</v>
      </c>
      <c r="H25" s="59">
        <v>96</v>
      </c>
      <c r="I25" s="59">
        <v>77</v>
      </c>
    </row>
    <row r="26" spans="1:9" ht="19.5" customHeight="1" x14ac:dyDescent="0.15">
      <c r="A26" s="34">
        <v>29</v>
      </c>
      <c r="B26" s="23"/>
      <c r="C26" s="59">
        <f>SUM(D26:E26)</f>
        <v>2092</v>
      </c>
      <c r="D26" s="59">
        <v>1090</v>
      </c>
      <c r="E26" s="59">
        <v>1002</v>
      </c>
      <c r="F26" s="59">
        <f>SUM(G26:H26)</f>
        <v>242</v>
      </c>
      <c r="G26" s="59">
        <v>140</v>
      </c>
      <c r="H26" s="59">
        <v>102</v>
      </c>
      <c r="I26" s="59">
        <v>77</v>
      </c>
    </row>
    <row r="27" spans="1:9" ht="19.5" customHeight="1" x14ac:dyDescent="0.15">
      <c r="A27" s="34">
        <v>30</v>
      </c>
      <c r="B27" s="23"/>
      <c r="C27" s="59">
        <f>SUM(D27:E27)</f>
        <v>2108</v>
      </c>
      <c r="D27" s="59">
        <v>1101</v>
      </c>
      <c r="E27" s="59">
        <v>1007</v>
      </c>
      <c r="F27" s="59">
        <f>SUM(G27:H27)</f>
        <v>254</v>
      </c>
      <c r="G27" s="59">
        <v>151</v>
      </c>
      <c r="H27" s="59">
        <v>103</v>
      </c>
      <c r="I27" s="59">
        <v>81</v>
      </c>
    </row>
    <row r="28" spans="1:9" ht="19.5" customHeight="1" x14ac:dyDescent="0.15">
      <c r="A28" s="58" t="s">
        <v>226</v>
      </c>
      <c r="B28" s="23"/>
      <c r="C28" s="59">
        <v>2122</v>
      </c>
      <c r="D28" s="59">
        <v>1130</v>
      </c>
      <c r="E28" s="59">
        <v>992</v>
      </c>
      <c r="F28" s="59">
        <v>250</v>
      </c>
      <c r="G28" s="59">
        <v>150</v>
      </c>
      <c r="H28" s="59">
        <v>100</v>
      </c>
      <c r="I28" s="59">
        <v>81</v>
      </c>
    </row>
    <row r="29" spans="1:9" ht="19.5" customHeight="1" x14ac:dyDescent="0.15">
      <c r="A29" s="58">
        <v>2</v>
      </c>
      <c r="B29" s="23"/>
      <c r="C29" s="59">
        <v>2150</v>
      </c>
      <c r="D29" s="59">
        <v>1125</v>
      </c>
      <c r="E29" s="59">
        <v>1025</v>
      </c>
      <c r="F29" s="59">
        <v>260</v>
      </c>
      <c r="G29" s="59">
        <v>158</v>
      </c>
      <c r="H29" s="59">
        <v>102</v>
      </c>
      <c r="I29" s="59">
        <v>83</v>
      </c>
    </row>
    <row r="30" spans="1:9" x14ac:dyDescent="0.15">
      <c r="A30" s="24"/>
      <c r="B30" s="25"/>
      <c r="C30" s="35"/>
      <c r="D30" s="24"/>
      <c r="E30" s="24"/>
      <c r="F30" s="24"/>
      <c r="G30" s="24"/>
      <c r="H30" s="24"/>
      <c r="I30" s="24"/>
    </row>
    <row r="31" spans="1:9" x14ac:dyDescent="0.15">
      <c r="A31" s="191" t="s">
        <v>3</v>
      </c>
      <c r="B31" s="191"/>
      <c r="C31" s="191"/>
      <c r="D31" s="191"/>
      <c r="E31" s="16"/>
      <c r="F31" s="16"/>
      <c r="G31" s="190" t="s">
        <v>105</v>
      </c>
      <c r="H31" s="190"/>
      <c r="I31" s="190"/>
    </row>
    <row r="33" spans="1:9" ht="21" x14ac:dyDescent="0.2">
      <c r="A33" s="185" t="s">
        <v>234</v>
      </c>
      <c r="B33" s="185"/>
      <c r="C33" s="185"/>
      <c r="D33" s="185"/>
      <c r="E33" s="185"/>
      <c r="F33" s="185"/>
      <c r="G33" s="185"/>
      <c r="H33" s="185"/>
      <c r="I33" s="185"/>
    </row>
    <row r="34" spans="1:9" ht="6" customHeight="1" x14ac:dyDescent="0.15">
      <c r="H34" s="228"/>
      <c r="I34" s="228"/>
    </row>
    <row r="35" spans="1:9" x14ac:dyDescent="0.15">
      <c r="A35" s="16"/>
      <c r="B35" s="16"/>
      <c r="C35" s="16"/>
      <c r="D35" s="16"/>
      <c r="E35" s="16"/>
      <c r="F35" s="16"/>
      <c r="G35" s="16"/>
      <c r="H35" s="186" t="s">
        <v>44</v>
      </c>
      <c r="I35" s="186"/>
    </row>
    <row r="36" spans="1:9" ht="18" customHeight="1" x14ac:dyDescent="0.15">
      <c r="A36" s="184" t="s">
        <v>22</v>
      </c>
      <c r="B36" s="221"/>
      <c r="C36" s="184" t="s">
        <v>104</v>
      </c>
      <c r="D36" s="221"/>
      <c r="E36" s="221"/>
      <c r="F36" s="188" t="s">
        <v>104</v>
      </c>
      <c r="G36" s="184"/>
      <c r="H36" s="188" t="s">
        <v>90</v>
      </c>
      <c r="I36" s="187"/>
    </row>
    <row r="37" spans="1:9" ht="18" customHeight="1" x14ac:dyDescent="0.15">
      <c r="A37" s="184"/>
      <c r="B37" s="221"/>
      <c r="C37" s="17" t="s">
        <v>75</v>
      </c>
      <c r="D37" s="13" t="s">
        <v>95</v>
      </c>
      <c r="E37" s="13" t="s">
        <v>96</v>
      </c>
      <c r="F37" s="13" t="s">
        <v>8</v>
      </c>
      <c r="G37" s="13" t="s">
        <v>107</v>
      </c>
      <c r="H37" s="13" t="s">
        <v>8</v>
      </c>
      <c r="I37" s="18" t="s">
        <v>107</v>
      </c>
    </row>
    <row r="38" spans="1:9" x14ac:dyDescent="0.15">
      <c r="A38" s="34"/>
      <c r="B38" s="23"/>
      <c r="C38" s="42" t="s">
        <v>34</v>
      </c>
      <c r="D38" s="42" t="s">
        <v>34</v>
      </c>
      <c r="E38" s="42" t="s">
        <v>34</v>
      </c>
      <c r="F38" s="42" t="s">
        <v>34</v>
      </c>
      <c r="G38" s="42" t="s">
        <v>34</v>
      </c>
      <c r="H38" s="42" t="s">
        <v>34</v>
      </c>
      <c r="I38" s="42" t="s">
        <v>34</v>
      </c>
    </row>
    <row r="39" spans="1:9" ht="19.5" customHeight="1" x14ac:dyDescent="0.15">
      <c r="A39" s="58" t="s">
        <v>262</v>
      </c>
      <c r="B39" s="23" t="s">
        <v>102</v>
      </c>
      <c r="C39" s="59">
        <f>SUM(D39:E39)</f>
        <v>2976</v>
      </c>
      <c r="D39" s="59">
        <v>1583</v>
      </c>
      <c r="E39" s="59">
        <v>1393</v>
      </c>
      <c r="F39" s="59">
        <v>2887</v>
      </c>
      <c r="G39" s="59">
        <v>89</v>
      </c>
      <c r="H39" s="59">
        <v>166</v>
      </c>
      <c r="I39" s="59">
        <v>9</v>
      </c>
    </row>
    <row r="40" spans="1:9" ht="19.5" customHeight="1" x14ac:dyDescent="0.15">
      <c r="A40" s="34">
        <v>27</v>
      </c>
      <c r="B40" s="23"/>
      <c r="C40" s="59">
        <f>SUM(D40:E40)</f>
        <v>2907</v>
      </c>
      <c r="D40" s="59">
        <v>1544</v>
      </c>
      <c r="E40" s="59">
        <v>1363</v>
      </c>
      <c r="F40" s="59">
        <v>2835</v>
      </c>
      <c r="G40" s="59">
        <v>72</v>
      </c>
      <c r="H40" s="59">
        <v>167</v>
      </c>
      <c r="I40" s="59">
        <v>9</v>
      </c>
    </row>
    <row r="41" spans="1:9" ht="19.5" customHeight="1" x14ac:dyDescent="0.15">
      <c r="A41" s="34">
        <v>28</v>
      </c>
      <c r="B41" s="23"/>
      <c r="C41" s="59">
        <f>SUM(D41:E41)</f>
        <v>2861</v>
      </c>
      <c r="D41" s="59">
        <v>1554</v>
      </c>
      <c r="E41" s="59">
        <v>1307</v>
      </c>
      <c r="F41" s="59">
        <v>2806</v>
      </c>
      <c r="G41" s="59">
        <v>55</v>
      </c>
      <c r="H41" s="59">
        <v>163</v>
      </c>
      <c r="I41" s="59">
        <v>9</v>
      </c>
    </row>
    <row r="42" spans="1:9" ht="19.5" customHeight="1" x14ac:dyDescent="0.15">
      <c r="A42" s="34">
        <v>29</v>
      </c>
      <c r="B42" s="23"/>
      <c r="C42" s="59">
        <f>SUM(D42:E42)</f>
        <v>2831</v>
      </c>
      <c r="D42" s="59">
        <v>1518</v>
      </c>
      <c r="E42" s="59">
        <v>1313</v>
      </c>
      <c r="F42" s="59">
        <v>2777</v>
      </c>
      <c r="G42" s="59">
        <v>54</v>
      </c>
      <c r="H42" s="59">
        <v>164</v>
      </c>
      <c r="I42" s="59">
        <v>9</v>
      </c>
    </row>
    <row r="43" spans="1:9" ht="19.5" customHeight="1" x14ac:dyDescent="0.15">
      <c r="A43" s="34">
        <v>30</v>
      </c>
      <c r="B43" s="23"/>
      <c r="C43" s="59">
        <v>2867</v>
      </c>
      <c r="D43" s="59">
        <v>1533</v>
      </c>
      <c r="E43" s="59">
        <v>1334</v>
      </c>
      <c r="F43" s="59">
        <v>2820</v>
      </c>
      <c r="G43" s="59">
        <v>47</v>
      </c>
      <c r="H43" s="59">
        <v>168</v>
      </c>
      <c r="I43" s="59">
        <v>9</v>
      </c>
    </row>
    <row r="44" spans="1:9" ht="19.5" customHeight="1" x14ac:dyDescent="0.15">
      <c r="A44" s="58" t="s">
        <v>226</v>
      </c>
      <c r="B44" s="23"/>
      <c r="C44" s="59">
        <v>2813</v>
      </c>
      <c r="D44" s="59">
        <v>1505</v>
      </c>
      <c r="E44" s="59">
        <v>1308</v>
      </c>
      <c r="F44" s="59">
        <v>2775</v>
      </c>
      <c r="G44" s="59">
        <v>38</v>
      </c>
      <c r="H44" s="59">
        <v>171</v>
      </c>
      <c r="I44" s="59">
        <v>9</v>
      </c>
    </row>
    <row r="45" spans="1:9" ht="19.5" customHeight="1" x14ac:dyDescent="0.15">
      <c r="A45" s="58">
        <v>2</v>
      </c>
      <c r="B45" s="23"/>
      <c r="C45" s="59">
        <v>2741</v>
      </c>
      <c r="D45" s="59">
        <v>1469</v>
      </c>
      <c r="E45" s="59">
        <v>1272</v>
      </c>
      <c r="F45" s="59">
        <v>2696</v>
      </c>
      <c r="G45" s="59">
        <v>45</v>
      </c>
      <c r="H45" s="59">
        <v>169</v>
      </c>
      <c r="I45" s="59">
        <v>9</v>
      </c>
    </row>
    <row r="46" spans="1:9" x14ac:dyDescent="0.15">
      <c r="A46" s="24"/>
      <c r="B46" s="25"/>
      <c r="C46" s="35"/>
      <c r="D46" s="24"/>
      <c r="E46" s="24"/>
      <c r="F46" s="24"/>
      <c r="G46" s="24"/>
      <c r="H46" s="24"/>
      <c r="I46" s="24"/>
    </row>
    <row r="47" spans="1:9" ht="13.5" customHeight="1" x14ac:dyDescent="0.15">
      <c r="A47" s="191" t="s">
        <v>3</v>
      </c>
      <c r="B47" s="191"/>
      <c r="C47" s="191"/>
      <c r="D47" s="191"/>
      <c r="E47" s="16"/>
      <c r="F47" s="16"/>
      <c r="G47" s="190" t="s">
        <v>109</v>
      </c>
      <c r="H47" s="190"/>
      <c r="I47" s="190"/>
    </row>
    <row r="48" spans="1:9" ht="13.5" customHeight="1" x14ac:dyDescent="0.15">
      <c r="A48" s="191"/>
      <c r="B48" s="191"/>
      <c r="C48" s="191"/>
      <c r="D48" s="191"/>
      <c r="E48" s="62"/>
      <c r="F48" s="62"/>
      <c r="G48" s="62"/>
      <c r="H48" s="62"/>
      <c r="I48" s="62"/>
    </row>
  </sheetData>
  <mergeCells count="26">
    <mergeCell ref="A47:D47"/>
    <mergeCell ref="G47:I47"/>
    <mergeCell ref="A48:D48"/>
    <mergeCell ref="A31:D31"/>
    <mergeCell ref="G31:I31"/>
    <mergeCell ref="A33:I33"/>
    <mergeCell ref="H34:I34"/>
    <mergeCell ref="H35:I35"/>
    <mergeCell ref="A36:B37"/>
    <mergeCell ref="C36:E36"/>
    <mergeCell ref="F36:G36"/>
    <mergeCell ref="H36:I36"/>
    <mergeCell ref="G15:I15"/>
    <mergeCell ref="A17:I17"/>
    <mergeCell ref="H18:I18"/>
    <mergeCell ref="H19:I19"/>
    <mergeCell ref="A20:B21"/>
    <mergeCell ref="C20:E20"/>
    <mergeCell ref="F20:H20"/>
    <mergeCell ref="I20:I21"/>
    <mergeCell ref="A1:I1"/>
    <mergeCell ref="H3:I3"/>
    <mergeCell ref="A4:B5"/>
    <mergeCell ref="C4:E4"/>
    <mergeCell ref="F4:H4"/>
    <mergeCell ref="I4:I5"/>
  </mergeCells>
  <phoneticPr fontId="33"/>
  <pageMargins left="0.59055118110236227" right="0.27559055118110237" top="0.86614173228346458" bottom="0.70866141732283472" header="0.51181102362204722" footer="0.51181102362204722"/>
  <pageSetup paperSize="9" firstPageNumber="0" orientation="portrait" r:id="rId1"/>
  <headerFooter alignWithMargins="0">
    <oddFooter>&amp;C&amp;"ＭＳ Ｐ明朝,標準"&amp;9
&amp;10- 127 -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opLeftCell="A23" zoomScale="80" zoomScaleNormal="80" workbookViewId="0">
      <selection activeCell="Q36" sqref="Q36"/>
    </sheetView>
  </sheetViews>
  <sheetFormatPr defaultRowHeight="13.5" x14ac:dyDescent="0.15"/>
  <cols>
    <col min="1" max="1" width="6.5" style="15" customWidth="1"/>
    <col min="2" max="2" width="2.375" style="15" customWidth="1"/>
    <col min="3" max="3" width="8.25" style="15" customWidth="1"/>
    <col min="4" max="4" width="6.75" style="15" customWidth="1"/>
    <col min="5" max="5" width="7.125" style="15" bestFit="1" customWidth="1"/>
    <col min="6" max="6" width="7.5" style="15" customWidth="1"/>
    <col min="7" max="7" width="6.625" style="15" customWidth="1"/>
    <col min="8" max="8" width="7.375" style="15" customWidth="1"/>
    <col min="9" max="10" width="7.5" style="15" customWidth="1"/>
    <col min="11" max="11" width="3.375" style="15" customWidth="1"/>
    <col min="12" max="12" width="5.5" style="15" customWidth="1"/>
    <col min="13" max="14" width="6.375" style="15" customWidth="1"/>
    <col min="15" max="16384" width="9" style="15"/>
  </cols>
  <sheetData>
    <row r="1" spans="1:25" ht="21" x14ac:dyDescent="0.2">
      <c r="A1" s="185" t="s">
        <v>235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25" ht="9" customHeight="1" x14ac:dyDescent="0.15"/>
    <row r="3" spans="1:25" s="16" customFormat="1" x14ac:dyDescent="0.15">
      <c r="J3" s="186" t="s">
        <v>110</v>
      </c>
      <c r="K3" s="186"/>
      <c r="L3" s="186"/>
      <c r="M3" s="186"/>
      <c r="N3" s="186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s="16" customFormat="1" ht="18" customHeight="1" x14ac:dyDescent="0.15">
      <c r="A4" s="181" t="s">
        <v>101</v>
      </c>
      <c r="B4" s="192"/>
      <c r="C4" s="184" t="s">
        <v>11</v>
      </c>
      <c r="D4" s="188" t="s">
        <v>99</v>
      </c>
      <c r="E4" s="187"/>
      <c r="F4" s="187"/>
      <c r="G4" s="187"/>
      <c r="H4" s="184"/>
      <c r="I4" s="188" t="s">
        <v>112</v>
      </c>
      <c r="J4" s="187"/>
      <c r="K4" s="187"/>
      <c r="L4" s="184"/>
      <c r="M4" s="221" t="s">
        <v>113</v>
      </c>
      <c r="N4" s="188" t="s">
        <v>114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s="16" customFormat="1" ht="30" customHeight="1" x14ac:dyDescent="0.15">
      <c r="A5" s="182"/>
      <c r="B5" s="193"/>
      <c r="C5" s="184"/>
      <c r="D5" s="13" t="s">
        <v>8</v>
      </c>
      <c r="E5" s="13" t="s">
        <v>107</v>
      </c>
      <c r="F5" s="18" t="s">
        <v>115</v>
      </c>
      <c r="G5" s="63" t="s">
        <v>117</v>
      </c>
      <c r="H5" s="64" t="s">
        <v>72</v>
      </c>
      <c r="I5" s="65" t="s">
        <v>118</v>
      </c>
      <c r="J5" s="66" t="s">
        <v>119</v>
      </c>
      <c r="K5" s="229" t="s">
        <v>121</v>
      </c>
      <c r="L5" s="230"/>
      <c r="M5" s="221"/>
      <c r="N5" s="188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s="16" customFormat="1" ht="13.5" customHeight="1" x14ac:dyDescent="0.15">
      <c r="A6" s="67"/>
      <c r="B6" s="68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s="16" customFormat="1" ht="19.5" customHeight="1" x14ac:dyDescent="0.15">
      <c r="A7" s="34" t="s">
        <v>263</v>
      </c>
      <c r="B7" s="23" t="s">
        <v>1</v>
      </c>
      <c r="C7" s="69">
        <f>SUM(D7:N7)</f>
        <v>850</v>
      </c>
      <c r="D7" s="70">
        <v>785</v>
      </c>
      <c r="E7" s="70">
        <v>16</v>
      </c>
      <c r="F7" s="71">
        <v>26</v>
      </c>
      <c r="G7" s="70">
        <v>2</v>
      </c>
      <c r="H7" s="70">
        <v>6</v>
      </c>
      <c r="I7" s="71">
        <v>3</v>
      </c>
      <c r="J7" s="72" t="s">
        <v>21</v>
      </c>
      <c r="K7" s="72"/>
      <c r="L7" s="72" t="s">
        <v>21</v>
      </c>
      <c r="M7" s="70">
        <v>4</v>
      </c>
      <c r="N7" s="70">
        <v>8</v>
      </c>
      <c r="O7" s="70"/>
    </row>
    <row r="8" spans="1:25" s="16" customFormat="1" ht="19.5" customHeight="1" x14ac:dyDescent="0.15">
      <c r="A8" s="34">
        <v>24</v>
      </c>
      <c r="B8" s="23"/>
      <c r="C8" s="69">
        <f>SUM(D8:N8)</f>
        <v>919</v>
      </c>
      <c r="D8" s="70">
        <v>831</v>
      </c>
      <c r="E8" s="70">
        <v>34</v>
      </c>
      <c r="F8" s="71">
        <v>27</v>
      </c>
      <c r="G8" s="70">
        <v>3</v>
      </c>
      <c r="H8" s="70">
        <v>12</v>
      </c>
      <c r="I8" s="71">
        <v>3</v>
      </c>
      <c r="J8" s="72" t="s">
        <v>21</v>
      </c>
      <c r="K8" s="72"/>
      <c r="L8" s="72" t="s">
        <v>21</v>
      </c>
      <c r="M8" s="70">
        <v>4</v>
      </c>
      <c r="N8" s="70">
        <v>5</v>
      </c>
    </row>
    <row r="9" spans="1:25" s="16" customFormat="1" ht="19.5" customHeight="1" x14ac:dyDescent="0.15">
      <c r="A9" s="34">
        <v>25</v>
      </c>
      <c r="B9" s="23"/>
      <c r="C9" s="69">
        <f>SUM(D9:N9)</f>
        <v>853</v>
      </c>
      <c r="D9" s="70">
        <v>805</v>
      </c>
      <c r="E9" s="70">
        <v>13</v>
      </c>
      <c r="F9" s="71">
        <v>19</v>
      </c>
      <c r="G9" s="70">
        <v>2</v>
      </c>
      <c r="H9" s="70">
        <v>6</v>
      </c>
      <c r="I9" s="71">
        <v>1</v>
      </c>
      <c r="J9" s="72" t="s">
        <v>21</v>
      </c>
      <c r="K9" s="72"/>
      <c r="L9" s="72" t="s">
        <v>21</v>
      </c>
      <c r="M9" s="70">
        <v>1</v>
      </c>
      <c r="N9" s="70">
        <v>6</v>
      </c>
    </row>
    <row r="10" spans="1:25" s="16" customFormat="1" ht="19.5" customHeight="1" x14ac:dyDescent="0.15">
      <c r="A10" s="34">
        <v>26</v>
      </c>
      <c r="B10" s="23"/>
      <c r="C10" s="69">
        <v>822</v>
      </c>
      <c r="D10" s="70">
        <v>778</v>
      </c>
      <c r="E10" s="70">
        <v>15</v>
      </c>
      <c r="F10" s="71">
        <v>18</v>
      </c>
      <c r="G10" s="70">
        <v>1</v>
      </c>
      <c r="H10" s="70">
        <v>4</v>
      </c>
      <c r="I10" s="71">
        <v>1</v>
      </c>
      <c r="J10" s="72" t="s">
        <v>122</v>
      </c>
      <c r="K10" s="72"/>
      <c r="L10" s="72" t="s">
        <v>21</v>
      </c>
      <c r="M10" s="70">
        <v>1</v>
      </c>
      <c r="N10" s="70">
        <v>3</v>
      </c>
    </row>
    <row r="11" spans="1:25" s="16" customFormat="1" ht="19.5" customHeight="1" x14ac:dyDescent="0.15">
      <c r="A11" s="34">
        <v>27</v>
      </c>
      <c r="B11" s="23"/>
      <c r="C11" s="69">
        <f>SUM(D11:N11)</f>
        <v>779</v>
      </c>
      <c r="D11" s="70">
        <v>740</v>
      </c>
      <c r="E11" s="70">
        <v>8</v>
      </c>
      <c r="F11" s="71">
        <v>22</v>
      </c>
      <c r="G11" s="70">
        <v>1</v>
      </c>
      <c r="H11" s="70">
        <v>6</v>
      </c>
      <c r="I11" s="71">
        <v>1</v>
      </c>
      <c r="J11" s="72" t="s">
        <v>21</v>
      </c>
      <c r="K11" s="72"/>
      <c r="L11" s="72" t="s">
        <v>21</v>
      </c>
      <c r="M11" s="72" t="s">
        <v>21</v>
      </c>
      <c r="N11" s="70">
        <v>1</v>
      </c>
    </row>
    <row r="12" spans="1:25" s="16" customFormat="1" ht="19.5" customHeight="1" x14ac:dyDescent="0.15">
      <c r="A12" s="34">
        <v>28</v>
      </c>
      <c r="B12" s="23"/>
      <c r="C12" s="69">
        <v>724</v>
      </c>
      <c r="D12" s="70">
        <v>671</v>
      </c>
      <c r="E12" s="70">
        <v>14</v>
      </c>
      <c r="F12" s="71">
        <v>15</v>
      </c>
      <c r="G12" s="73">
        <v>4</v>
      </c>
      <c r="H12" s="70">
        <v>13</v>
      </c>
      <c r="I12" s="72" t="s">
        <v>21</v>
      </c>
      <c r="J12" s="72" t="s">
        <v>21</v>
      </c>
      <c r="K12" s="72"/>
      <c r="L12" s="72" t="s">
        <v>21</v>
      </c>
      <c r="M12" s="73">
        <v>2</v>
      </c>
      <c r="N12" s="70">
        <v>5</v>
      </c>
    </row>
    <row r="13" spans="1:25" s="16" customFormat="1" ht="19.5" customHeight="1" x14ac:dyDescent="0.15">
      <c r="A13" s="34">
        <v>29</v>
      </c>
      <c r="B13" s="23"/>
      <c r="C13" s="69">
        <v>784</v>
      </c>
      <c r="D13" s="70">
        <v>730</v>
      </c>
      <c r="E13" s="70">
        <v>14</v>
      </c>
      <c r="F13" s="71">
        <v>20</v>
      </c>
      <c r="G13" s="73">
        <v>4</v>
      </c>
      <c r="H13" s="70">
        <v>11</v>
      </c>
      <c r="I13" s="71">
        <v>1</v>
      </c>
      <c r="J13" s="72" t="s">
        <v>21</v>
      </c>
      <c r="K13" s="72"/>
      <c r="L13" s="72" t="s">
        <v>21</v>
      </c>
      <c r="M13" s="73">
        <v>2</v>
      </c>
      <c r="N13" s="70">
        <v>2</v>
      </c>
    </row>
    <row r="14" spans="1:25" s="16" customFormat="1" ht="19.5" customHeight="1" x14ac:dyDescent="0.15">
      <c r="A14" s="34">
        <v>30</v>
      </c>
      <c r="B14" s="23"/>
      <c r="C14" s="69">
        <f>SUM(D14:N14)</f>
        <v>699</v>
      </c>
      <c r="D14" s="70">
        <v>641</v>
      </c>
      <c r="E14" s="70">
        <v>13</v>
      </c>
      <c r="F14" s="71">
        <v>32</v>
      </c>
      <c r="G14" s="73">
        <v>1</v>
      </c>
      <c r="H14" s="70">
        <v>7</v>
      </c>
      <c r="I14" s="74" t="s">
        <v>123</v>
      </c>
      <c r="J14" s="72">
        <v>2</v>
      </c>
      <c r="K14" s="72"/>
      <c r="L14" s="72" t="s">
        <v>21</v>
      </c>
      <c r="M14" s="73">
        <v>2</v>
      </c>
      <c r="N14" s="70">
        <v>1</v>
      </c>
    </row>
    <row r="15" spans="1:25" s="16" customFormat="1" ht="19.5" customHeight="1" x14ac:dyDescent="0.15">
      <c r="A15" s="34" t="s">
        <v>227</v>
      </c>
      <c r="B15" s="23"/>
      <c r="C15" s="69">
        <f>SUM(D15:N15)</f>
        <v>737</v>
      </c>
      <c r="D15" s="70">
        <v>686</v>
      </c>
      <c r="E15" s="71">
        <v>6</v>
      </c>
      <c r="F15" s="73">
        <v>33</v>
      </c>
      <c r="G15" s="70">
        <v>1</v>
      </c>
      <c r="H15" s="74">
        <v>4</v>
      </c>
      <c r="I15" s="74" t="s">
        <v>123</v>
      </c>
      <c r="J15" s="74" t="s">
        <v>123</v>
      </c>
      <c r="K15" s="74"/>
      <c r="L15" s="74" t="s">
        <v>123</v>
      </c>
      <c r="M15" s="70">
        <v>2</v>
      </c>
      <c r="N15" s="70">
        <v>5</v>
      </c>
    </row>
    <row r="16" spans="1:25" s="16" customFormat="1" ht="19.5" customHeight="1" x14ac:dyDescent="0.15">
      <c r="A16" s="34">
        <v>2</v>
      </c>
      <c r="B16" s="23"/>
      <c r="C16" s="69">
        <v>684</v>
      </c>
      <c r="D16" s="70">
        <v>626</v>
      </c>
      <c r="E16" s="71">
        <v>14</v>
      </c>
      <c r="F16" s="73">
        <v>31</v>
      </c>
      <c r="G16" s="70">
        <v>1</v>
      </c>
      <c r="H16" s="74">
        <v>8</v>
      </c>
      <c r="I16" s="70">
        <v>1</v>
      </c>
      <c r="J16" s="74" t="s">
        <v>123</v>
      </c>
      <c r="K16" s="74"/>
      <c r="L16" s="74" t="s">
        <v>123</v>
      </c>
      <c r="M16" s="70" t="s">
        <v>123</v>
      </c>
      <c r="N16" s="70">
        <v>3</v>
      </c>
    </row>
    <row r="17" spans="1:25" s="16" customFormat="1" x14ac:dyDescent="0.15">
      <c r="A17" s="24"/>
      <c r="B17" s="25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s="16" customFormat="1" ht="13.5" customHeight="1" x14ac:dyDescent="0.15">
      <c r="A18" s="191" t="s">
        <v>3</v>
      </c>
      <c r="B18" s="191"/>
      <c r="C18" s="191"/>
      <c r="D18" s="191"/>
      <c r="J18" s="190" t="s">
        <v>52</v>
      </c>
      <c r="K18" s="190"/>
      <c r="L18" s="190"/>
      <c r="M18" s="190"/>
      <c r="N18" s="190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37.5" customHeight="1" x14ac:dyDescent="0.15"/>
    <row r="20" spans="1:25" ht="21" x14ac:dyDescent="0.2">
      <c r="A20" s="185" t="s">
        <v>236</v>
      </c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</row>
    <row r="21" spans="1:25" ht="6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1:25" ht="17.25" customHeight="1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186" t="s">
        <v>287</v>
      </c>
      <c r="M22" s="186"/>
      <c r="N22" s="186"/>
    </row>
    <row r="23" spans="1:25" ht="18" customHeight="1" x14ac:dyDescent="0.15">
      <c r="A23" s="184" t="s">
        <v>124</v>
      </c>
      <c r="B23" s="184"/>
      <c r="C23" s="221"/>
      <c r="D23" s="221"/>
      <c r="E23" s="188" t="s">
        <v>125</v>
      </c>
      <c r="F23" s="187"/>
      <c r="G23" s="187"/>
      <c r="H23" s="184"/>
      <c r="I23" s="188" t="s">
        <v>116</v>
      </c>
      <c r="J23" s="187"/>
      <c r="K23" s="187"/>
      <c r="L23" s="187"/>
      <c r="M23" s="187"/>
      <c r="N23" s="187"/>
      <c r="O23" s="231"/>
      <c r="P23" s="231"/>
      <c r="Q23" s="231"/>
      <c r="R23" s="231"/>
    </row>
    <row r="24" spans="1:25" ht="18" customHeight="1" x14ac:dyDescent="0.15">
      <c r="A24" s="184"/>
      <c r="B24" s="184"/>
      <c r="C24" s="221"/>
      <c r="D24" s="221"/>
      <c r="E24" s="188" t="s">
        <v>95</v>
      </c>
      <c r="F24" s="184"/>
      <c r="G24" s="187" t="s">
        <v>96</v>
      </c>
      <c r="H24" s="184"/>
      <c r="I24" s="188" t="s">
        <v>95</v>
      </c>
      <c r="J24" s="187"/>
      <c r="K24" s="184"/>
      <c r="L24" s="187" t="s">
        <v>96</v>
      </c>
      <c r="M24" s="187"/>
      <c r="N24" s="187"/>
      <c r="O24" s="231"/>
      <c r="P24" s="231"/>
      <c r="Q24" s="231"/>
      <c r="R24" s="231"/>
    </row>
    <row r="25" spans="1:25" ht="13.5" customHeight="1" x14ac:dyDescent="0.15">
      <c r="A25" s="232" t="s">
        <v>50</v>
      </c>
      <c r="B25" s="233"/>
      <c r="C25" s="57"/>
      <c r="D25" s="29"/>
      <c r="E25" s="235" t="s">
        <v>126</v>
      </c>
      <c r="F25" s="226"/>
      <c r="G25" s="226" t="s">
        <v>126</v>
      </c>
      <c r="H25" s="226"/>
      <c r="I25" s="226" t="s">
        <v>128</v>
      </c>
      <c r="J25" s="226"/>
      <c r="K25" s="226"/>
      <c r="L25" s="226" t="s">
        <v>128</v>
      </c>
      <c r="M25" s="226"/>
      <c r="N25" s="226"/>
    </row>
    <row r="26" spans="1:25" ht="35.25" customHeight="1" x14ac:dyDescent="0.15">
      <c r="A26" s="234"/>
      <c r="B26" s="234"/>
      <c r="C26" s="182" t="s">
        <v>129</v>
      </c>
      <c r="D26" s="236"/>
      <c r="E26" s="237">
        <v>110.3</v>
      </c>
      <c r="F26" s="238"/>
      <c r="G26" s="238">
        <v>109.4</v>
      </c>
      <c r="H26" s="238"/>
      <c r="I26" s="238">
        <v>19.100000000000001</v>
      </c>
      <c r="J26" s="238"/>
      <c r="K26" s="238"/>
      <c r="L26" s="238">
        <v>18.8</v>
      </c>
      <c r="M26" s="238"/>
      <c r="N26" s="238"/>
    </row>
    <row r="27" spans="1:25" ht="18.75" customHeight="1" x14ac:dyDescent="0.15">
      <c r="A27" s="239" t="s">
        <v>28</v>
      </c>
      <c r="B27" s="240"/>
      <c r="C27" s="242" t="s">
        <v>131</v>
      </c>
      <c r="D27" s="243"/>
      <c r="E27" s="244">
        <v>116.9</v>
      </c>
      <c r="F27" s="245"/>
      <c r="G27" s="246">
        <v>115.6</v>
      </c>
      <c r="H27" s="246"/>
      <c r="I27" s="246">
        <v>21.6</v>
      </c>
      <c r="J27" s="246"/>
      <c r="K27" s="246"/>
      <c r="L27" s="246">
        <v>20.8</v>
      </c>
      <c r="M27" s="246"/>
      <c r="N27" s="246"/>
    </row>
    <row r="28" spans="1:25" ht="18.75" customHeight="1" x14ac:dyDescent="0.15">
      <c r="A28" s="240"/>
      <c r="B28" s="240"/>
      <c r="C28" s="247" t="s">
        <v>132</v>
      </c>
      <c r="D28" s="248"/>
      <c r="E28" s="244">
        <v>122.6</v>
      </c>
      <c r="F28" s="245"/>
      <c r="G28" s="246">
        <v>121.4</v>
      </c>
      <c r="H28" s="246"/>
      <c r="I28" s="246">
        <v>24.2</v>
      </c>
      <c r="J28" s="246"/>
      <c r="K28" s="246"/>
      <c r="L28" s="246">
        <v>23.5</v>
      </c>
      <c r="M28" s="246"/>
      <c r="N28" s="246"/>
    </row>
    <row r="29" spans="1:25" ht="18.75" customHeight="1" x14ac:dyDescent="0.15">
      <c r="A29" s="240"/>
      <c r="B29" s="240"/>
      <c r="C29" s="247" t="s">
        <v>133</v>
      </c>
      <c r="D29" s="248"/>
      <c r="E29" s="244">
        <v>128.4</v>
      </c>
      <c r="F29" s="245"/>
      <c r="G29" s="246">
        <v>127.3</v>
      </c>
      <c r="H29" s="246"/>
      <c r="I29" s="246">
        <v>27.2</v>
      </c>
      <c r="J29" s="246"/>
      <c r="K29" s="246"/>
      <c r="L29" s="246">
        <v>26.5</v>
      </c>
      <c r="M29" s="246"/>
      <c r="N29" s="246"/>
    </row>
    <row r="30" spans="1:25" ht="18.75" customHeight="1" x14ac:dyDescent="0.15">
      <c r="A30" s="240"/>
      <c r="B30" s="240"/>
      <c r="C30" s="247" t="s">
        <v>87</v>
      </c>
      <c r="D30" s="248"/>
      <c r="E30" s="244">
        <v>133.19999999999999</v>
      </c>
      <c r="F30" s="245"/>
      <c r="G30" s="245">
        <v>133.69999999999999</v>
      </c>
      <c r="H30" s="245"/>
      <c r="I30" s="246">
        <v>30.7</v>
      </c>
      <c r="J30" s="246"/>
      <c r="K30" s="246"/>
      <c r="L30" s="246">
        <v>30.4</v>
      </c>
      <c r="M30" s="246"/>
      <c r="N30" s="246"/>
    </row>
    <row r="31" spans="1:25" ht="18.75" customHeight="1" x14ac:dyDescent="0.15">
      <c r="A31" s="240"/>
      <c r="B31" s="240"/>
      <c r="C31" s="247" t="s">
        <v>120</v>
      </c>
      <c r="D31" s="248"/>
      <c r="E31" s="244">
        <v>139.5</v>
      </c>
      <c r="F31" s="245"/>
      <c r="G31" s="245">
        <v>140.69999999999999</v>
      </c>
      <c r="H31" s="245"/>
      <c r="I31" s="246">
        <v>34.799999999999997</v>
      </c>
      <c r="J31" s="246"/>
      <c r="K31" s="246"/>
      <c r="L31" s="246">
        <v>34.4</v>
      </c>
      <c r="M31" s="246"/>
      <c r="N31" s="246"/>
    </row>
    <row r="32" spans="1:25" ht="18.75" customHeight="1" x14ac:dyDescent="0.15">
      <c r="A32" s="240"/>
      <c r="B32" s="240"/>
      <c r="C32" s="247" t="s">
        <v>134</v>
      </c>
      <c r="D32" s="248"/>
      <c r="E32" s="244">
        <v>144.80000000000001</v>
      </c>
      <c r="F32" s="245"/>
      <c r="G32" s="245">
        <v>146.69999999999999</v>
      </c>
      <c r="H32" s="245"/>
      <c r="I32" s="246">
        <v>38.200000000000003</v>
      </c>
      <c r="J32" s="246"/>
      <c r="K32" s="246"/>
      <c r="L32" s="246">
        <v>39</v>
      </c>
      <c r="M32" s="246"/>
      <c r="N32" s="246"/>
    </row>
    <row r="33" spans="1:14" x14ac:dyDescent="0.15">
      <c r="A33" s="241"/>
      <c r="B33" s="241"/>
      <c r="C33" s="75"/>
      <c r="D33" s="76"/>
      <c r="E33" s="244"/>
      <c r="F33" s="245"/>
      <c r="G33" s="175"/>
      <c r="H33" s="175"/>
      <c r="I33" s="175"/>
      <c r="J33" s="175"/>
      <c r="K33" s="175"/>
      <c r="L33" s="175"/>
      <c r="M33" s="175"/>
      <c r="N33" s="175"/>
    </row>
    <row r="34" spans="1:14" ht="13.5" customHeight="1" x14ac:dyDescent="0.15">
      <c r="A34" s="249" t="s">
        <v>106</v>
      </c>
      <c r="B34" s="233"/>
      <c r="C34" s="77"/>
      <c r="D34" s="78"/>
      <c r="E34" s="244"/>
      <c r="F34" s="245"/>
      <c r="G34" s="175"/>
      <c r="H34" s="175"/>
      <c r="I34" s="175"/>
      <c r="J34" s="175"/>
      <c r="K34" s="175"/>
      <c r="L34" s="175"/>
      <c r="M34" s="175"/>
      <c r="N34" s="175"/>
    </row>
    <row r="35" spans="1:14" ht="18.75" customHeight="1" x14ac:dyDescent="0.15">
      <c r="A35" s="239"/>
      <c r="B35" s="250"/>
      <c r="C35" s="247" t="s">
        <v>135</v>
      </c>
      <c r="D35" s="248"/>
      <c r="E35" s="244">
        <v>152.5</v>
      </c>
      <c r="F35" s="245"/>
      <c r="G35" s="246">
        <v>152.1</v>
      </c>
      <c r="H35" s="246"/>
      <c r="I35" s="246">
        <v>43.7</v>
      </c>
      <c r="J35" s="246"/>
      <c r="K35" s="246"/>
      <c r="L35" s="246">
        <v>44.3</v>
      </c>
      <c r="M35" s="246"/>
      <c r="N35" s="246"/>
    </row>
    <row r="36" spans="1:14" ht="18.75" customHeight="1" x14ac:dyDescent="0.15">
      <c r="A36" s="239"/>
      <c r="B36" s="250"/>
      <c r="C36" s="247" t="s">
        <v>98</v>
      </c>
      <c r="D36" s="248"/>
      <c r="E36" s="244">
        <v>159.5</v>
      </c>
      <c r="F36" s="245"/>
      <c r="G36" s="246">
        <v>154.80000000000001</v>
      </c>
      <c r="H36" s="246"/>
      <c r="I36" s="245">
        <v>48.7</v>
      </c>
      <c r="J36" s="245"/>
      <c r="K36" s="245"/>
      <c r="L36" s="246">
        <v>47</v>
      </c>
      <c r="M36" s="246"/>
      <c r="N36" s="246"/>
    </row>
    <row r="37" spans="1:14" ht="18.75" customHeight="1" x14ac:dyDescent="0.15">
      <c r="A37" s="239"/>
      <c r="B37" s="250"/>
      <c r="C37" s="247" t="s">
        <v>43</v>
      </c>
      <c r="D37" s="248"/>
      <c r="E37" s="244">
        <v>165.2</v>
      </c>
      <c r="F37" s="245"/>
      <c r="G37" s="246">
        <v>156.6</v>
      </c>
      <c r="H37" s="246"/>
      <c r="I37" s="246">
        <v>53.8</v>
      </c>
      <c r="J37" s="246"/>
      <c r="K37" s="246"/>
      <c r="L37" s="246">
        <v>50.2</v>
      </c>
      <c r="M37" s="246"/>
      <c r="N37" s="246"/>
    </row>
    <row r="38" spans="1:14" x14ac:dyDescent="0.15">
      <c r="A38" s="251"/>
      <c r="B38" s="234"/>
      <c r="C38" s="75"/>
      <c r="D38" s="76"/>
      <c r="E38" s="244"/>
      <c r="F38" s="245"/>
      <c r="G38" s="175"/>
      <c r="H38" s="174"/>
      <c r="I38" s="174"/>
      <c r="J38" s="174"/>
      <c r="K38" s="174"/>
      <c r="L38" s="174"/>
      <c r="M38" s="175"/>
      <c r="N38" s="175"/>
    </row>
    <row r="39" spans="1:14" ht="13.5" customHeight="1" x14ac:dyDescent="0.15">
      <c r="A39" s="249" t="s">
        <v>54</v>
      </c>
      <c r="B39" s="233"/>
      <c r="C39" s="77"/>
      <c r="D39" s="78"/>
      <c r="E39" s="244"/>
      <c r="F39" s="245"/>
      <c r="G39" s="175"/>
      <c r="H39" s="174"/>
      <c r="I39" s="174"/>
      <c r="J39" s="174"/>
      <c r="K39" s="174"/>
      <c r="L39" s="174"/>
      <c r="M39" s="175"/>
      <c r="N39" s="175"/>
    </row>
    <row r="40" spans="1:14" ht="18.75" customHeight="1" x14ac:dyDescent="0.15">
      <c r="A40" s="239"/>
      <c r="B40" s="250"/>
      <c r="C40" s="247" t="s">
        <v>136</v>
      </c>
      <c r="D40" s="248"/>
      <c r="E40" s="244">
        <v>168.3</v>
      </c>
      <c r="F40" s="245"/>
      <c r="G40" s="246">
        <v>157.6</v>
      </c>
      <c r="H40" s="246"/>
      <c r="I40" s="246">
        <v>58.9</v>
      </c>
      <c r="J40" s="246"/>
      <c r="K40" s="246"/>
      <c r="L40" s="246">
        <v>51.9</v>
      </c>
      <c r="M40" s="246"/>
      <c r="N40" s="246"/>
    </row>
    <row r="41" spans="1:14" ht="18.75" customHeight="1" x14ac:dyDescent="0.15">
      <c r="A41" s="239"/>
      <c r="B41" s="250"/>
      <c r="C41" s="247" t="s">
        <v>103</v>
      </c>
      <c r="D41" s="248"/>
      <c r="E41" s="244">
        <v>170.2</v>
      </c>
      <c r="F41" s="245"/>
      <c r="G41" s="246">
        <v>157.69999999999999</v>
      </c>
      <c r="H41" s="246"/>
      <c r="I41" s="246">
        <v>60.9</v>
      </c>
      <c r="J41" s="246"/>
      <c r="K41" s="246"/>
      <c r="L41" s="245">
        <v>52.6</v>
      </c>
      <c r="M41" s="245"/>
      <c r="N41" s="245"/>
    </row>
    <row r="42" spans="1:14" ht="18.75" customHeight="1" x14ac:dyDescent="0.15">
      <c r="A42" s="239"/>
      <c r="B42" s="250"/>
      <c r="C42" s="247" t="s">
        <v>137</v>
      </c>
      <c r="D42" s="248"/>
      <c r="E42" s="244">
        <v>170.6</v>
      </c>
      <c r="F42" s="245"/>
      <c r="G42" s="246">
        <v>158.19999999999999</v>
      </c>
      <c r="H42" s="246"/>
      <c r="I42" s="246">
        <v>62.1</v>
      </c>
      <c r="J42" s="246"/>
      <c r="K42" s="246"/>
      <c r="L42" s="245">
        <v>53.5</v>
      </c>
      <c r="M42" s="245"/>
      <c r="N42" s="245"/>
    </row>
    <row r="43" spans="1:14" x14ac:dyDescent="0.15">
      <c r="A43" s="251"/>
      <c r="B43" s="234"/>
      <c r="C43" s="24"/>
      <c r="D43" s="25"/>
      <c r="E43" s="252"/>
      <c r="F43" s="253"/>
      <c r="G43" s="79"/>
      <c r="H43" s="253"/>
      <c r="I43" s="253"/>
      <c r="J43" s="79"/>
      <c r="K43" s="79"/>
      <c r="L43" s="48"/>
      <c r="M43" s="253"/>
      <c r="N43" s="253"/>
    </row>
    <row r="44" spans="1:14" x14ac:dyDescent="0.15">
      <c r="A44" s="80"/>
      <c r="B44" s="81"/>
      <c r="C44" s="81"/>
      <c r="D44" s="81"/>
      <c r="E44" s="81"/>
      <c r="F44" s="81"/>
      <c r="G44" s="81"/>
      <c r="H44" s="81"/>
      <c r="I44" s="81"/>
      <c r="J44" s="190" t="s">
        <v>138</v>
      </c>
      <c r="K44" s="190"/>
      <c r="L44" s="190"/>
      <c r="M44" s="190"/>
      <c r="N44" s="190"/>
    </row>
    <row r="45" spans="1:14" x14ac:dyDescent="0.1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</row>
    <row r="46" spans="1:14" x14ac:dyDescent="0.15">
      <c r="A46" s="254" t="s">
        <v>288</v>
      </c>
      <c r="B46" s="254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</row>
  </sheetData>
  <mergeCells count="103">
    <mergeCell ref="A46:N46"/>
    <mergeCell ref="J44:N44"/>
    <mergeCell ref="C41:D41"/>
    <mergeCell ref="E41:F41"/>
    <mergeCell ref="G41:H41"/>
    <mergeCell ref="I41:K41"/>
    <mergeCell ref="L41:N41"/>
    <mergeCell ref="L42:N42"/>
    <mergeCell ref="A39:B43"/>
    <mergeCell ref="C40:D40"/>
    <mergeCell ref="L37:N37"/>
    <mergeCell ref="E38:F38"/>
    <mergeCell ref="L40:N40"/>
    <mergeCell ref="E43:F43"/>
    <mergeCell ref="H43:I43"/>
    <mergeCell ref="M43:N43"/>
    <mergeCell ref="E39:F39"/>
    <mergeCell ref="E40:F40"/>
    <mergeCell ref="G40:H40"/>
    <mergeCell ref="I40:K40"/>
    <mergeCell ref="C42:D42"/>
    <mergeCell ref="E42:F42"/>
    <mergeCell ref="G42:H42"/>
    <mergeCell ref="I42:K42"/>
    <mergeCell ref="I35:K35"/>
    <mergeCell ref="I37:K37"/>
    <mergeCell ref="L35:N35"/>
    <mergeCell ref="C36:D36"/>
    <mergeCell ref="E36:F36"/>
    <mergeCell ref="G36:H36"/>
    <mergeCell ref="I36:K36"/>
    <mergeCell ref="L36:N36"/>
    <mergeCell ref="E33:F33"/>
    <mergeCell ref="A34:B38"/>
    <mergeCell ref="E34:F34"/>
    <mergeCell ref="C35:D35"/>
    <mergeCell ref="E35:F35"/>
    <mergeCell ref="G35:H35"/>
    <mergeCell ref="C37:D37"/>
    <mergeCell ref="E37:F37"/>
    <mergeCell ref="G37:H37"/>
    <mergeCell ref="C31:D31"/>
    <mergeCell ref="E31:F31"/>
    <mergeCell ref="G31:H31"/>
    <mergeCell ref="I31:K31"/>
    <mergeCell ref="L31:N31"/>
    <mergeCell ref="C32:D32"/>
    <mergeCell ref="E32:F32"/>
    <mergeCell ref="G32:H32"/>
    <mergeCell ref="I32:K32"/>
    <mergeCell ref="L32:N32"/>
    <mergeCell ref="C29:D29"/>
    <mergeCell ref="E29:F29"/>
    <mergeCell ref="G29:H29"/>
    <mergeCell ref="I29:K29"/>
    <mergeCell ref="L29:N29"/>
    <mergeCell ref="C30:D30"/>
    <mergeCell ref="E30:F30"/>
    <mergeCell ref="G30:H30"/>
    <mergeCell ref="I30:K30"/>
    <mergeCell ref="L30:N30"/>
    <mergeCell ref="L27:N27"/>
    <mergeCell ref="C28:D28"/>
    <mergeCell ref="E28:F28"/>
    <mergeCell ref="G28:H28"/>
    <mergeCell ref="I28:K28"/>
    <mergeCell ref="L28:N28"/>
    <mergeCell ref="C26:D26"/>
    <mergeCell ref="E26:F26"/>
    <mergeCell ref="G26:H26"/>
    <mergeCell ref="I26:K26"/>
    <mergeCell ref="L26:N26"/>
    <mergeCell ref="A27:B33"/>
    <mergeCell ref="C27:D27"/>
    <mergeCell ref="E27:F27"/>
    <mergeCell ref="G27:H27"/>
    <mergeCell ref="I27:K27"/>
    <mergeCell ref="O23:R24"/>
    <mergeCell ref="E24:F24"/>
    <mergeCell ref="G24:H24"/>
    <mergeCell ref="I24:K24"/>
    <mergeCell ref="L24:N24"/>
    <mergeCell ref="A25:B26"/>
    <mergeCell ref="E25:F25"/>
    <mergeCell ref="G25:H25"/>
    <mergeCell ref="I25:K25"/>
    <mergeCell ref="L25:N25"/>
    <mergeCell ref="A18:D18"/>
    <mergeCell ref="J18:N18"/>
    <mergeCell ref="A20:N20"/>
    <mergeCell ref="L22:N22"/>
    <mergeCell ref="A23:D24"/>
    <mergeCell ref="E23:H23"/>
    <mergeCell ref="I23:N23"/>
    <mergeCell ref="A1:N1"/>
    <mergeCell ref="J3:N3"/>
    <mergeCell ref="A4:B5"/>
    <mergeCell ref="C4:C5"/>
    <mergeCell ref="D4:H4"/>
    <mergeCell ref="I4:L4"/>
    <mergeCell ref="M4:M5"/>
    <mergeCell ref="N4:N5"/>
    <mergeCell ref="K5:L5"/>
  </mergeCells>
  <phoneticPr fontId="33"/>
  <pageMargins left="0.86614173228346458" right="0.39370078740157483" top="0.98425196850393704" bottom="0.9055118110236221" header="0.51181102362204722" footer="0.51181102362204722"/>
  <pageSetup paperSize="9" scale="94" firstPageNumber="0" orientation="portrait" r:id="rId1"/>
  <headerFooter alignWithMargins="0">
    <oddFooter>&amp;C&amp;"ＭＳ Ｐ明朝,標準"&amp;10
- 128 -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28" zoomScaleNormal="100" workbookViewId="0">
      <selection activeCell="B42" sqref="B42"/>
    </sheetView>
  </sheetViews>
  <sheetFormatPr defaultRowHeight="13.5" x14ac:dyDescent="0.15"/>
  <cols>
    <col min="1" max="1" width="1.625" style="15" customWidth="1"/>
    <col min="2" max="2" width="13.75" style="15" customWidth="1"/>
    <col min="3" max="3" width="1.625" style="15" customWidth="1"/>
    <col min="4" max="7" width="9.125" style="15" bestFit="1" customWidth="1"/>
    <col min="8" max="9" width="9.125" style="15" customWidth="1"/>
    <col min="10" max="11" width="9.125" style="15" bestFit="1" customWidth="1"/>
    <col min="12" max="16384" width="9" style="15"/>
  </cols>
  <sheetData>
    <row r="1" spans="1:11" ht="21" x14ac:dyDescent="0.2">
      <c r="A1" s="185" t="s">
        <v>237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3.5" customHeight="1" x14ac:dyDescent="0.15"/>
    <row r="3" spans="1:11" ht="18" customHeight="1" x14ac:dyDescent="0.15">
      <c r="A3" s="230" t="s">
        <v>139</v>
      </c>
      <c r="B3" s="221"/>
      <c r="C3" s="221"/>
      <c r="D3" s="188" t="s">
        <v>140</v>
      </c>
      <c r="E3" s="184"/>
      <c r="F3" s="188" t="s">
        <v>141</v>
      </c>
      <c r="G3" s="187"/>
      <c r="H3" s="188" t="s">
        <v>108</v>
      </c>
      <c r="I3" s="187"/>
      <c r="J3" s="188" t="s">
        <v>155</v>
      </c>
      <c r="K3" s="184"/>
    </row>
    <row r="4" spans="1:11" ht="18" customHeight="1" x14ac:dyDescent="0.15">
      <c r="A4" s="184"/>
      <c r="B4" s="221"/>
      <c r="C4" s="221"/>
      <c r="D4" s="13" t="s">
        <v>14</v>
      </c>
      <c r="E4" s="18" t="s">
        <v>142</v>
      </c>
      <c r="F4" s="13" t="s">
        <v>14</v>
      </c>
      <c r="G4" s="18" t="s">
        <v>142</v>
      </c>
      <c r="H4" s="13" t="s">
        <v>14</v>
      </c>
      <c r="I4" s="18" t="s">
        <v>142</v>
      </c>
      <c r="J4" s="13" t="s">
        <v>14</v>
      </c>
      <c r="K4" s="18" t="s">
        <v>142</v>
      </c>
    </row>
    <row r="5" spans="1:11" ht="13.5" customHeight="1" x14ac:dyDescent="0.15">
      <c r="A5" s="40"/>
      <c r="B5" s="40"/>
      <c r="C5" s="83"/>
      <c r="D5" s="31" t="s">
        <v>143</v>
      </c>
      <c r="E5" s="31" t="s">
        <v>144</v>
      </c>
      <c r="F5" s="31" t="s">
        <v>143</v>
      </c>
      <c r="G5" s="31" t="s">
        <v>144</v>
      </c>
      <c r="H5" s="31" t="s">
        <v>143</v>
      </c>
      <c r="I5" s="31" t="s">
        <v>144</v>
      </c>
      <c r="J5" s="31" t="s">
        <v>143</v>
      </c>
      <c r="K5" s="31" t="s">
        <v>144</v>
      </c>
    </row>
    <row r="6" spans="1:11" ht="24" customHeight="1" x14ac:dyDescent="0.15">
      <c r="A6" s="84"/>
      <c r="B6" s="43" t="s">
        <v>75</v>
      </c>
      <c r="C6" s="85"/>
      <c r="D6" s="86">
        <v>25386</v>
      </c>
      <c r="E6" s="86">
        <v>311446</v>
      </c>
      <c r="F6" s="86">
        <v>24856</v>
      </c>
      <c r="G6" s="86">
        <v>301914</v>
      </c>
      <c r="H6" s="86">
        <v>25115</v>
      </c>
      <c r="I6" s="86">
        <v>298830</v>
      </c>
      <c r="J6" s="88">
        <v>26422</v>
      </c>
      <c r="K6" s="88">
        <v>311415</v>
      </c>
    </row>
    <row r="7" spans="1:11" ht="21" customHeight="1" x14ac:dyDescent="0.15">
      <c r="A7" s="84"/>
      <c r="B7" s="46" t="s">
        <v>145</v>
      </c>
      <c r="C7" s="52"/>
      <c r="D7" s="87">
        <v>4168</v>
      </c>
      <c r="E7" s="87">
        <v>55492</v>
      </c>
      <c r="F7" s="87">
        <v>3980</v>
      </c>
      <c r="G7" s="87">
        <v>54107</v>
      </c>
      <c r="H7" s="87">
        <v>4393</v>
      </c>
      <c r="I7" s="90">
        <v>55334</v>
      </c>
      <c r="J7" s="87">
        <v>4548</v>
      </c>
      <c r="K7" s="90">
        <v>51239</v>
      </c>
    </row>
    <row r="8" spans="1:11" ht="21" customHeight="1" x14ac:dyDescent="0.15">
      <c r="A8" s="84"/>
      <c r="B8" s="46" t="s">
        <v>146</v>
      </c>
      <c r="C8" s="52"/>
      <c r="D8" s="87">
        <v>577</v>
      </c>
      <c r="E8" s="87">
        <v>7616</v>
      </c>
      <c r="F8" s="87">
        <v>679</v>
      </c>
      <c r="G8" s="87">
        <v>8455</v>
      </c>
      <c r="H8" s="87">
        <v>678</v>
      </c>
      <c r="I8" s="87">
        <v>8597</v>
      </c>
      <c r="J8" s="87">
        <v>705</v>
      </c>
      <c r="K8" s="90">
        <v>8559</v>
      </c>
    </row>
    <row r="9" spans="1:11" ht="21" customHeight="1" x14ac:dyDescent="0.15">
      <c r="A9" s="84"/>
      <c r="B9" s="46" t="s">
        <v>147</v>
      </c>
      <c r="C9" s="52"/>
      <c r="D9" s="87">
        <v>2932</v>
      </c>
      <c r="E9" s="87">
        <v>38920</v>
      </c>
      <c r="F9" s="87">
        <v>2808</v>
      </c>
      <c r="G9" s="87">
        <v>36301</v>
      </c>
      <c r="H9" s="87">
        <v>2914</v>
      </c>
      <c r="I9" s="87">
        <v>38476</v>
      </c>
      <c r="J9" s="87">
        <v>2898</v>
      </c>
      <c r="K9" s="90">
        <v>37014</v>
      </c>
    </row>
    <row r="10" spans="1:11" ht="21" customHeight="1" x14ac:dyDescent="0.15">
      <c r="A10" s="84"/>
      <c r="B10" s="46" t="s">
        <v>149</v>
      </c>
      <c r="C10" s="52"/>
      <c r="D10" s="87">
        <v>1854</v>
      </c>
      <c r="E10" s="87">
        <v>19546</v>
      </c>
      <c r="F10" s="87">
        <v>1986</v>
      </c>
      <c r="G10" s="87">
        <v>20167</v>
      </c>
      <c r="H10" s="87">
        <v>1962</v>
      </c>
      <c r="I10" s="87">
        <v>20312</v>
      </c>
      <c r="J10" s="87">
        <v>1638</v>
      </c>
      <c r="K10" s="90">
        <v>17125</v>
      </c>
    </row>
    <row r="11" spans="1:11" ht="21" customHeight="1" x14ac:dyDescent="0.15">
      <c r="A11" s="84"/>
      <c r="B11" s="46" t="s">
        <v>130</v>
      </c>
      <c r="C11" s="52"/>
      <c r="D11" s="87">
        <v>2448</v>
      </c>
      <c r="E11" s="87">
        <v>33102</v>
      </c>
      <c r="F11" s="87">
        <v>2420</v>
      </c>
      <c r="G11" s="87">
        <v>32540</v>
      </c>
      <c r="H11" s="87">
        <v>2680</v>
      </c>
      <c r="I11" s="87">
        <v>33511</v>
      </c>
      <c r="J11" s="87">
        <v>2997</v>
      </c>
      <c r="K11" s="90">
        <v>37136</v>
      </c>
    </row>
    <row r="12" spans="1:11" ht="21" customHeight="1" x14ac:dyDescent="0.15">
      <c r="A12" s="84"/>
      <c r="B12" s="46" t="s">
        <v>81</v>
      </c>
      <c r="C12" s="52"/>
      <c r="D12" s="87">
        <v>1758</v>
      </c>
      <c r="E12" s="87">
        <v>22399</v>
      </c>
      <c r="F12" s="87">
        <v>1680</v>
      </c>
      <c r="G12" s="87">
        <v>21499</v>
      </c>
      <c r="H12" s="87">
        <v>1627</v>
      </c>
      <c r="I12" s="87">
        <v>21695</v>
      </c>
      <c r="J12" s="87">
        <v>1678</v>
      </c>
      <c r="K12" s="90">
        <v>21147</v>
      </c>
    </row>
    <row r="13" spans="1:11" ht="21" customHeight="1" x14ac:dyDescent="0.15">
      <c r="A13" s="84"/>
      <c r="B13" s="46" t="s">
        <v>150</v>
      </c>
      <c r="C13" s="52"/>
      <c r="D13" s="87">
        <v>1905</v>
      </c>
      <c r="E13" s="87">
        <v>21857</v>
      </c>
      <c r="F13" s="87">
        <v>1807</v>
      </c>
      <c r="G13" s="87">
        <v>20063</v>
      </c>
      <c r="H13" s="87">
        <v>1934</v>
      </c>
      <c r="I13" s="87">
        <v>21810</v>
      </c>
      <c r="J13" s="87">
        <v>2001</v>
      </c>
      <c r="K13" s="90">
        <v>23620</v>
      </c>
    </row>
    <row r="14" spans="1:11" ht="21" customHeight="1" x14ac:dyDescent="0.15">
      <c r="A14" s="84"/>
      <c r="B14" s="46" t="s">
        <v>151</v>
      </c>
      <c r="C14" s="52"/>
      <c r="D14" s="87">
        <v>3905</v>
      </c>
      <c r="E14" s="87">
        <v>40005</v>
      </c>
      <c r="F14" s="87">
        <v>3917</v>
      </c>
      <c r="G14" s="87">
        <v>38962</v>
      </c>
      <c r="H14" s="87">
        <v>3711</v>
      </c>
      <c r="I14" s="87">
        <v>37382</v>
      </c>
      <c r="J14" s="87">
        <v>3803</v>
      </c>
      <c r="K14" s="90">
        <v>40953</v>
      </c>
    </row>
    <row r="15" spans="1:11" ht="21" customHeight="1" x14ac:dyDescent="0.15">
      <c r="A15" s="84"/>
      <c r="B15" s="46" t="s">
        <v>152</v>
      </c>
      <c r="C15" s="52"/>
      <c r="D15" s="87">
        <v>979</v>
      </c>
      <c r="E15" s="87">
        <v>11456</v>
      </c>
      <c r="F15" s="87">
        <v>941</v>
      </c>
      <c r="G15" s="87">
        <v>12976</v>
      </c>
      <c r="H15" s="87">
        <v>909</v>
      </c>
      <c r="I15" s="87">
        <v>10004</v>
      </c>
      <c r="J15" s="87">
        <v>986</v>
      </c>
      <c r="K15" s="90">
        <v>12358</v>
      </c>
    </row>
    <row r="16" spans="1:11" ht="21" customHeight="1" x14ac:dyDescent="0.15">
      <c r="A16" s="84"/>
      <c r="B16" s="46" t="s">
        <v>127</v>
      </c>
      <c r="C16" s="52"/>
      <c r="D16" s="87">
        <v>747</v>
      </c>
      <c r="E16" s="87">
        <v>9591</v>
      </c>
      <c r="F16" s="87">
        <v>787</v>
      </c>
      <c r="G16" s="87">
        <v>9297</v>
      </c>
      <c r="H16" s="87">
        <v>862</v>
      </c>
      <c r="I16" s="87">
        <v>9665</v>
      </c>
      <c r="J16" s="87">
        <v>829</v>
      </c>
      <c r="K16" s="90">
        <v>8936</v>
      </c>
    </row>
    <row r="17" spans="1:11" ht="21" customHeight="1" x14ac:dyDescent="0.15">
      <c r="A17" s="84"/>
      <c r="B17" s="46" t="s">
        <v>153</v>
      </c>
      <c r="C17" s="52"/>
      <c r="D17" s="87">
        <v>1280</v>
      </c>
      <c r="E17" s="87">
        <v>16306</v>
      </c>
      <c r="F17" s="87">
        <v>1136</v>
      </c>
      <c r="G17" s="87">
        <v>12918</v>
      </c>
      <c r="H17" s="87">
        <v>1202</v>
      </c>
      <c r="I17" s="87">
        <v>11761</v>
      </c>
      <c r="J17" s="87">
        <v>1220</v>
      </c>
      <c r="K17" s="90">
        <v>12862</v>
      </c>
    </row>
    <row r="18" spans="1:11" ht="21" customHeight="1" x14ac:dyDescent="0.15">
      <c r="A18" s="84"/>
      <c r="B18" s="46" t="s">
        <v>148</v>
      </c>
      <c r="C18" s="52"/>
      <c r="D18" s="87">
        <v>1296</v>
      </c>
      <c r="E18" s="87">
        <v>15846</v>
      </c>
      <c r="F18" s="87">
        <v>1162</v>
      </c>
      <c r="G18" s="87">
        <v>14868</v>
      </c>
      <c r="H18" s="87">
        <v>844</v>
      </c>
      <c r="I18" s="87">
        <v>11105</v>
      </c>
      <c r="J18" s="87">
        <v>1122</v>
      </c>
      <c r="K18" s="90">
        <v>12635</v>
      </c>
    </row>
    <row r="19" spans="1:11" ht="21" customHeight="1" x14ac:dyDescent="0.15">
      <c r="A19" s="84"/>
      <c r="B19" s="46" t="s">
        <v>49</v>
      </c>
      <c r="C19" s="52"/>
      <c r="D19" s="87">
        <v>1537</v>
      </c>
      <c r="E19" s="87">
        <v>19310</v>
      </c>
      <c r="F19" s="87">
        <v>1553</v>
      </c>
      <c r="G19" s="87">
        <v>19761</v>
      </c>
      <c r="H19" s="87">
        <v>1399</v>
      </c>
      <c r="I19" s="87">
        <v>19178</v>
      </c>
      <c r="J19" s="87">
        <v>1997</v>
      </c>
      <c r="K19" s="87">
        <v>27831</v>
      </c>
    </row>
    <row r="20" spans="1:11" ht="11.25" customHeight="1" x14ac:dyDescent="0.15">
      <c r="A20" s="48"/>
      <c r="B20" s="24"/>
      <c r="C20" s="25"/>
      <c r="D20" s="35"/>
      <c r="E20" s="24"/>
      <c r="F20" s="24"/>
      <c r="G20" s="24"/>
      <c r="H20" s="48"/>
      <c r="I20" s="24"/>
      <c r="J20" s="24"/>
      <c r="K20" s="24"/>
    </row>
    <row r="21" spans="1:11" ht="15" customHeight="1" x14ac:dyDescent="0.15"/>
    <row r="22" spans="1:11" x14ac:dyDescent="0.15">
      <c r="A22" s="258" t="s">
        <v>264</v>
      </c>
      <c r="B22" s="258"/>
      <c r="C22" s="258"/>
    </row>
    <row r="23" spans="1:11" ht="18" customHeight="1" x14ac:dyDescent="0.15">
      <c r="A23" s="230" t="s">
        <v>139</v>
      </c>
      <c r="B23" s="221"/>
      <c r="C23" s="221"/>
      <c r="D23" s="188" t="s">
        <v>156</v>
      </c>
      <c r="E23" s="184"/>
      <c r="F23" s="188" t="s">
        <v>157</v>
      </c>
      <c r="G23" s="187"/>
      <c r="H23" s="188" t="s">
        <v>215</v>
      </c>
      <c r="I23" s="187"/>
      <c r="J23" s="188" t="s">
        <v>265</v>
      </c>
      <c r="K23" s="187"/>
    </row>
    <row r="24" spans="1:11" ht="18" customHeight="1" x14ac:dyDescent="0.15">
      <c r="A24" s="184"/>
      <c r="B24" s="221"/>
      <c r="C24" s="221"/>
      <c r="D24" s="13" t="s">
        <v>14</v>
      </c>
      <c r="E24" s="18" t="s">
        <v>142</v>
      </c>
      <c r="F24" s="13" t="s">
        <v>14</v>
      </c>
      <c r="G24" s="18" t="s">
        <v>142</v>
      </c>
      <c r="H24" s="13" t="s">
        <v>14</v>
      </c>
      <c r="I24" s="18" t="s">
        <v>142</v>
      </c>
      <c r="J24" s="13" t="s">
        <v>14</v>
      </c>
      <c r="K24" s="18" t="s">
        <v>142</v>
      </c>
    </row>
    <row r="25" spans="1:11" ht="13.5" customHeight="1" x14ac:dyDescent="0.15">
      <c r="A25" s="40"/>
      <c r="B25" s="40"/>
      <c r="C25" s="41"/>
      <c r="D25" s="31" t="s">
        <v>143</v>
      </c>
      <c r="E25" s="31" t="s">
        <v>144</v>
      </c>
      <c r="F25" s="31" t="s">
        <v>143</v>
      </c>
      <c r="G25" s="31" t="s">
        <v>144</v>
      </c>
      <c r="H25" s="156" t="s">
        <v>143</v>
      </c>
      <c r="I25" s="109" t="s">
        <v>144</v>
      </c>
      <c r="J25" s="156" t="s">
        <v>143</v>
      </c>
      <c r="K25" s="109" t="s">
        <v>144</v>
      </c>
    </row>
    <row r="26" spans="1:11" ht="24" customHeight="1" x14ac:dyDescent="0.15">
      <c r="A26" s="84"/>
      <c r="B26" s="43" t="s">
        <v>75</v>
      </c>
      <c r="C26" s="85"/>
      <c r="D26" s="88">
        <v>26743</v>
      </c>
      <c r="E26" s="88">
        <v>293654</v>
      </c>
      <c r="F26" s="89">
        <v>26805</v>
      </c>
      <c r="G26" s="89">
        <v>295341</v>
      </c>
      <c r="H26" s="157">
        <v>27039</v>
      </c>
      <c r="I26" s="157">
        <v>288039</v>
      </c>
      <c r="J26" s="157">
        <f>SUM(J27:J39)</f>
        <v>26221</v>
      </c>
      <c r="K26" s="157">
        <f>SUM(K27:K39)</f>
        <v>267749</v>
      </c>
    </row>
    <row r="27" spans="1:11" ht="21" customHeight="1" x14ac:dyDescent="0.15">
      <c r="A27" s="84"/>
      <c r="B27" s="46" t="s">
        <v>145</v>
      </c>
      <c r="C27" s="52"/>
      <c r="D27" s="87">
        <v>5199</v>
      </c>
      <c r="E27" s="90">
        <v>50927</v>
      </c>
      <c r="F27" s="91">
        <v>5285</v>
      </c>
      <c r="G27" s="91">
        <v>50790</v>
      </c>
      <c r="H27" s="158">
        <v>5138</v>
      </c>
      <c r="I27" s="158">
        <v>46648</v>
      </c>
      <c r="J27" s="158">
        <v>4764</v>
      </c>
      <c r="K27" s="158">
        <v>41038</v>
      </c>
    </row>
    <row r="28" spans="1:11" ht="21" customHeight="1" x14ac:dyDescent="0.15">
      <c r="A28" s="84"/>
      <c r="B28" s="46" t="s">
        <v>146</v>
      </c>
      <c r="C28" s="52"/>
      <c r="D28" s="87">
        <v>673</v>
      </c>
      <c r="E28" s="90">
        <v>7840</v>
      </c>
      <c r="F28" s="91">
        <v>660</v>
      </c>
      <c r="G28" s="91">
        <v>7979</v>
      </c>
      <c r="H28" s="158">
        <v>678</v>
      </c>
      <c r="I28" s="158">
        <v>7721</v>
      </c>
      <c r="J28" s="158">
        <v>635</v>
      </c>
      <c r="K28" s="158">
        <v>6696</v>
      </c>
    </row>
    <row r="29" spans="1:11" ht="21" customHeight="1" x14ac:dyDescent="0.15">
      <c r="A29" s="84"/>
      <c r="B29" s="46" t="s">
        <v>147</v>
      </c>
      <c r="C29" s="52"/>
      <c r="D29" s="87">
        <v>2959</v>
      </c>
      <c r="E29" s="90">
        <v>36207</v>
      </c>
      <c r="F29" s="91">
        <v>2980</v>
      </c>
      <c r="G29" s="91">
        <v>36832</v>
      </c>
      <c r="H29" s="158">
        <v>3029</v>
      </c>
      <c r="I29" s="158">
        <v>37581</v>
      </c>
      <c r="J29" s="158">
        <v>3096</v>
      </c>
      <c r="K29" s="158">
        <v>36220</v>
      </c>
    </row>
    <row r="30" spans="1:11" ht="21" customHeight="1" x14ac:dyDescent="0.15">
      <c r="A30" s="84"/>
      <c r="B30" s="46" t="s">
        <v>149</v>
      </c>
      <c r="C30" s="52"/>
      <c r="D30" s="87">
        <v>1583</v>
      </c>
      <c r="E30" s="90">
        <v>15960</v>
      </c>
      <c r="F30" s="91">
        <v>1503</v>
      </c>
      <c r="G30" s="91">
        <v>16943</v>
      </c>
      <c r="H30" s="158">
        <v>1584</v>
      </c>
      <c r="I30" s="158">
        <v>17480</v>
      </c>
      <c r="J30" s="158">
        <v>1486</v>
      </c>
      <c r="K30" s="158">
        <v>17677</v>
      </c>
    </row>
    <row r="31" spans="1:11" ht="21" customHeight="1" x14ac:dyDescent="0.15">
      <c r="A31" s="84"/>
      <c r="B31" s="46" t="s">
        <v>130</v>
      </c>
      <c r="C31" s="52"/>
      <c r="D31" s="87">
        <v>3082</v>
      </c>
      <c r="E31" s="90">
        <v>39994</v>
      </c>
      <c r="F31" s="91">
        <v>3182</v>
      </c>
      <c r="G31" s="91">
        <v>41781</v>
      </c>
      <c r="H31" s="158">
        <v>3048</v>
      </c>
      <c r="I31" s="158">
        <v>35993</v>
      </c>
      <c r="J31" s="158">
        <v>2874</v>
      </c>
      <c r="K31" s="158">
        <v>34163</v>
      </c>
    </row>
    <row r="32" spans="1:11" ht="21" customHeight="1" x14ac:dyDescent="0.15">
      <c r="A32" s="84"/>
      <c r="B32" s="46" t="s">
        <v>81</v>
      </c>
      <c r="C32" s="52"/>
      <c r="D32" s="87">
        <v>1640</v>
      </c>
      <c r="E32" s="90">
        <v>20114</v>
      </c>
      <c r="F32" s="91">
        <v>1621</v>
      </c>
      <c r="G32" s="91">
        <v>19829</v>
      </c>
      <c r="H32" s="158">
        <v>1777</v>
      </c>
      <c r="I32" s="158">
        <v>21069</v>
      </c>
      <c r="J32" s="158">
        <v>1726</v>
      </c>
      <c r="K32" s="158">
        <v>18998</v>
      </c>
    </row>
    <row r="33" spans="1:11" ht="21" customHeight="1" x14ac:dyDescent="0.15">
      <c r="A33" s="84"/>
      <c r="B33" s="46" t="s">
        <v>150</v>
      </c>
      <c r="C33" s="52"/>
      <c r="D33" s="87">
        <v>2279</v>
      </c>
      <c r="E33" s="90">
        <v>24211</v>
      </c>
      <c r="F33" s="91">
        <v>2313</v>
      </c>
      <c r="G33" s="91">
        <v>25859</v>
      </c>
      <c r="H33" s="158">
        <v>2412</v>
      </c>
      <c r="I33" s="158">
        <v>25279</v>
      </c>
      <c r="J33" s="158">
        <v>2336</v>
      </c>
      <c r="K33" s="158">
        <v>25717</v>
      </c>
    </row>
    <row r="34" spans="1:11" ht="21" customHeight="1" x14ac:dyDescent="0.15">
      <c r="A34" s="84"/>
      <c r="B34" s="46" t="s">
        <v>151</v>
      </c>
      <c r="C34" s="52"/>
      <c r="D34" s="87">
        <v>3683</v>
      </c>
      <c r="E34" s="90">
        <v>38925</v>
      </c>
      <c r="F34" s="91">
        <v>3671</v>
      </c>
      <c r="G34" s="91">
        <v>39155</v>
      </c>
      <c r="H34" s="158">
        <v>3865</v>
      </c>
      <c r="I34" s="158">
        <v>41857</v>
      </c>
      <c r="J34" s="158">
        <v>3768</v>
      </c>
      <c r="K34" s="158">
        <v>37649</v>
      </c>
    </row>
    <row r="35" spans="1:11" ht="21" customHeight="1" x14ac:dyDescent="0.15">
      <c r="A35" s="84"/>
      <c r="B35" s="46" t="s">
        <v>152</v>
      </c>
      <c r="C35" s="52"/>
      <c r="D35" s="87">
        <v>968</v>
      </c>
      <c r="E35" s="90">
        <v>11705</v>
      </c>
      <c r="F35" s="91">
        <v>916</v>
      </c>
      <c r="G35" s="91">
        <v>9847</v>
      </c>
      <c r="H35" s="158">
        <v>1021</v>
      </c>
      <c r="I35" s="158">
        <v>10277</v>
      </c>
      <c r="J35" s="158">
        <v>990</v>
      </c>
      <c r="K35" s="158">
        <v>8758</v>
      </c>
    </row>
    <row r="36" spans="1:11" ht="21" customHeight="1" x14ac:dyDescent="0.15">
      <c r="A36" s="84"/>
      <c r="B36" s="46" t="s">
        <v>127</v>
      </c>
      <c r="C36" s="52"/>
      <c r="D36" s="87">
        <v>870</v>
      </c>
      <c r="E36" s="90">
        <v>8474</v>
      </c>
      <c r="F36" s="91">
        <v>785</v>
      </c>
      <c r="G36" s="91">
        <v>7749</v>
      </c>
      <c r="H36" s="158">
        <v>756</v>
      </c>
      <c r="I36" s="158">
        <v>7439</v>
      </c>
      <c r="J36" s="158">
        <v>784</v>
      </c>
      <c r="K36" s="158">
        <v>6714</v>
      </c>
    </row>
    <row r="37" spans="1:11" ht="21" customHeight="1" x14ac:dyDescent="0.15">
      <c r="A37" s="84"/>
      <c r="B37" s="46" t="s">
        <v>153</v>
      </c>
      <c r="C37" s="52"/>
      <c r="D37" s="87">
        <v>1270</v>
      </c>
      <c r="E37" s="90">
        <v>12329</v>
      </c>
      <c r="F37" s="91">
        <v>1298</v>
      </c>
      <c r="G37" s="91">
        <v>11071</v>
      </c>
      <c r="H37" s="158">
        <v>1312</v>
      </c>
      <c r="I37" s="158">
        <v>12296</v>
      </c>
      <c r="J37" s="158">
        <v>1312</v>
      </c>
      <c r="K37" s="158">
        <v>12296</v>
      </c>
    </row>
    <row r="38" spans="1:11" ht="21" customHeight="1" x14ac:dyDescent="0.15">
      <c r="A38" s="84"/>
      <c r="B38" s="46" t="s">
        <v>148</v>
      </c>
      <c r="C38" s="52"/>
      <c r="D38" s="87">
        <v>1204</v>
      </c>
      <c r="E38" s="90">
        <v>13366</v>
      </c>
      <c r="F38" s="91">
        <v>1235</v>
      </c>
      <c r="G38" s="91">
        <v>13939</v>
      </c>
      <c r="H38" s="158">
        <v>1231</v>
      </c>
      <c r="I38" s="158">
        <v>12392</v>
      </c>
      <c r="J38" s="158">
        <v>1272</v>
      </c>
      <c r="K38" s="158">
        <v>10698</v>
      </c>
    </row>
    <row r="39" spans="1:11" ht="21" customHeight="1" x14ac:dyDescent="0.15">
      <c r="A39" s="84"/>
      <c r="B39" s="46" t="s">
        <v>49</v>
      </c>
      <c r="C39" s="52"/>
      <c r="D39" s="87">
        <v>1333</v>
      </c>
      <c r="E39" s="87">
        <v>13602</v>
      </c>
      <c r="F39" s="91">
        <v>1356</v>
      </c>
      <c r="G39" s="91">
        <v>13567</v>
      </c>
      <c r="H39" s="158">
        <v>1188</v>
      </c>
      <c r="I39" s="158">
        <v>12007</v>
      </c>
      <c r="J39" s="158">
        <f>672+450+56</f>
        <v>1178</v>
      </c>
      <c r="K39" s="158">
        <f>6460+4181+484</f>
        <v>11125</v>
      </c>
    </row>
    <row r="40" spans="1:11" ht="11.25" customHeight="1" x14ac:dyDescent="0.15">
      <c r="A40" s="48"/>
      <c r="B40" s="24"/>
      <c r="C40" s="25"/>
      <c r="D40" s="35"/>
      <c r="E40" s="24"/>
      <c r="F40" s="24"/>
      <c r="G40" s="24"/>
      <c r="H40" s="48"/>
      <c r="I40" s="24"/>
      <c r="J40" s="24"/>
      <c r="K40" s="24"/>
    </row>
    <row r="41" spans="1:11" ht="74.25" customHeight="1" x14ac:dyDescent="0.15">
      <c r="B41" s="189" t="s">
        <v>286</v>
      </c>
      <c r="C41" s="255"/>
      <c r="D41" s="255"/>
      <c r="E41" s="255"/>
      <c r="F41" s="255"/>
      <c r="G41" s="255"/>
      <c r="H41" s="255"/>
      <c r="I41" s="256" t="s">
        <v>158</v>
      </c>
      <c r="J41" s="257"/>
      <c r="K41" s="257"/>
    </row>
  </sheetData>
  <mergeCells count="14">
    <mergeCell ref="B41:H41"/>
    <mergeCell ref="I41:K41"/>
    <mergeCell ref="A22:C22"/>
    <mergeCell ref="A23:C24"/>
    <mergeCell ref="D23:E23"/>
    <mergeCell ref="F23:G23"/>
    <mergeCell ref="H23:I23"/>
    <mergeCell ref="J23:K23"/>
    <mergeCell ref="A1:K1"/>
    <mergeCell ref="A3:C4"/>
    <mergeCell ref="D3:E3"/>
    <mergeCell ref="F3:G3"/>
    <mergeCell ref="H3:I3"/>
    <mergeCell ref="J3:K3"/>
  </mergeCells>
  <phoneticPr fontId="33"/>
  <pageMargins left="0.47244094488188981" right="0.62992125984251968" top="0.78740157480314965" bottom="0.70866141732283472" header="0.51181102362204722" footer="0.51181102362204722"/>
  <pageSetup paperSize="9" scale="95" firstPageNumber="0" orientation="portrait" r:id="rId1"/>
  <headerFooter alignWithMargins="0">
    <oddFooter>&amp;C&amp;"ＭＳ Ｐ明朝,標準"&amp;10
- 129 -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6" zoomScaleNormal="100" workbookViewId="0">
      <selection activeCell="N23" sqref="N23"/>
    </sheetView>
  </sheetViews>
  <sheetFormatPr defaultRowHeight="13.5" x14ac:dyDescent="0.15"/>
  <cols>
    <col min="1" max="1" width="9.125" style="15" customWidth="1"/>
    <col min="2" max="2" width="2.25" style="15" customWidth="1"/>
    <col min="3" max="11" width="8.125" style="15" customWidth="1"/>
    <col min="12" max="16384" width="9" style="15"/>
  </cols>
  <sheetData>
    <row r="1" spans="1:11" ht="21" customHeight="1" x14ac:dyDescent="0.2">
      <c r="A1" s="185" t="s">
        <v>238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5" customHeight="1" x14ac:dyDescent="0.15"/>
    <row r="3" spans="1:11" ht="15" customHeight="1" x14ac:dyDescent="0.15">
      <c r="A3" s="16"/>
      <c r="B3" s="16"/>
      <c r="C3" s="16"/>
      <c r="D3" s="16"/>
      <c r="E3" s="16"/>
      <c r="F3" s="16"/>
      <c r="G3" s="16"/>
      <c r="H3" s="16"/>
      <c r="I3" s="186" t="s">
        <v>159</v>
      </c>
      <c r="J3" s="186"/>
      <c r="K3" s="186"/>
    </row>
    <row r="4" spans="1:11" s="92" customFormat="1" ht="33.75" customHeight="1" x14ac:dyDescent="0.15">
      <c r="A4" s="259" t="s">
        <v>160</v>
      </c>
      <c r="B4" s="260"/>
      <c r="C4" s="261" t="s">
        <v>41</v>
      </c>
      <c r="D4" s="261"/>
      <c r="E4" s="94" t="s">
        <v>20</v>
      </c>
      <c r="F4" s="94" t="s">
        <v>23</v>
      </c>
      <c r="G4" s="94" t="s">
        <v>24</v>
      </c>
      <c r="H4" s="94" t="s">
        <v>25</v>
      </c>
      <c r="I4" s="95" t="s">
        <v>2</v>
      </c>
      <c r="J4" s="95" t="s">
        <v>26</v>
      </c>
      <c r="K4" s="95" t="s">
        <v>29</v>
      </c>
    </row>
    <row r="5" spans="1:11" ht="15" customHeight="1" x14ac:dyDescent="0.15">
      <c r="A5" s="57"/>
      <c r="B5" s="29"/>
      <c r="C5" s="16"/>
      <c r="D5" s="16"/>
      <c r="E5" s="16"/>
      <c r="F5" s="16"/>
      <c r="G5" s="16"/>
      <c r="H5" s="16"/>
      <c r="I5" s="16"/>
      <c r="J5" s="16"/>
      <c r="K5" s="96"/>
    </row>
    <row r="6" spans="1:11" s="36" customFormat="1" ht="24.95" customHeight="1" x14ac:dyDescent="0.15">
      <c r="A6" s="47" t="s">
        <v>285</v>
      </c>
      <c r="B6" s="52"/>
      <c r="C6" s="262">
        <v>256299</v>
      </c>
      <c r="D6" s="263"/>
      <c r="E6" s="9">
        <v>8000</v>
      </c>
      <c r="F6" s="9">
        <v>5973</v>
      </c>
      <c r="G6" s="9">
        <v>16211</v>
      </c>
      <c r="H6" s="9">
        <v>24652</v>
      </c>
      <c r="I6" s="9">
        <v>10899</v>
      </c>
      <c r="J6" s="9">
        <v>12577</v>
      </c>
      <c r="K6" s="9">
        <v>5106</v>
      </c>
    </row>
    <row r="7" spans="1:11" s="36" customFormat="1" ht="24.95" customHeight="1" x14ac:dyDescent="0.15">
      <c r="A7" s="97">
        <v>23</v>
      </c>
      <c r="B7" s="52"/>
      <c r="C7" s="262">
        <v>262535</v>
      </c>
      <c r="D7" s="263"/>
      <c r="E7" s="9">
        <v>8184</v>
      </c>
      <c r="F7" s="9">
        <v>6052</v>
      </c>
      <c r="G7" s="9">
        <v>16507</v>
      </c>
      <c r="H7" s="9">
        <v>25165</v>
      </c>
      <c r="I7" s="9">
        <v>10886</v>
      </c>
      <c r="J7" s="9">
        <v>12951</v>
      </c>
      <c r="K7" s="9">
        <v>5197</v>
      </c>
    </row>
    <row r="8" spans="1:11" s="36" customFormat="1" ht="24.95" customHeight="1" x14ac:dyDescent="0.15">
      <c r="A8" s="97">
        <v>24</v>
      </c>
      <c r="B8" s="52"/>
      <c r="C8" s="262">
        <v>268414</v>
      </c>
      <c r="D8" s="263"/>
      <c r="E8" s="9">
        <v>7830</v>
      </c>
      <c r="F8" s="9">
        <v>6210</v>
      </c>
      <c r="G8" s="9">
        <v>17001</v>
      </c>
      <c r="H8" s="9">
        <v>25903</v>
      </c>
      <c r="I8" s="9">
        <v>11204</v>
      </c>
      <c r="J8" s="9">
        <v>13026</v>
      </c>
      <c r="K8" s="9">
        <v>5325</v>
      </c>
    </row>
    <row r="9" spans="1:11" s="36" customFormat="1" ht="24.95" customHeight="1" x14ac:dyDescent="0.15">
      <c r="A9" s="97">
        <v>25</v>
      </c>
      <c r="B9" s="52"/>
      <c r="C9" s="262">
        <v>275346</v>
      </c>
      <c r="D9" s="263"/>
      <c r="E9" s="9">
        <v>7853</v>
      </c>
      <c r="F9" s="9">
        <v>6284</v>
      </c>
      <c r="G9" s="9">
        <v>17230</v>
      </c>
      <c r="H9" s="9">
        <v>26383</v>
      </c>
      <c r="I9" s="9">
        <v>11411</v>
      </c>
      <c r="J9" s="9">
        <v>13540</v>
      </c>
      <c r="K9" s="9">
        <v>5470</v>
      </c>
    </row>
    <row r="10" spans="1:11" s="36" customFormat="1" ht="24.95" customHeight="1" x14ac:dyDescent="0.15">
      <c r="A10" s="97">
        <v>26</v>
      </c>
      <c r="B10" s="52"/>
      <c r="C10" s="262">
        <v>282905</v>
      </c>
      <c r="D10" s="263"/>
      <c r="E10" s="9">
        <v>8025</v>
      </c>
      <c r="F10" s="9">
        <v>6436</v>
      </c>
      <c r="G10" s="9">
        <v>17715</v>
      </c>
      <c r="H10" s="9">
        <v>27208</v>
      </c>
      <c r="I10" s="9">
        <v>11785</v>
      </c>
      <c r="J10" s="9">
        <v>14000</v>
      </c>
      <c r="K10" s="9">
        <v>5698</v>
      </c>
    </row>
    <row r="11" spans="1:11" s="36" customFormat="1" ht="24.95" customHeight="1" x14ac:dyDescent="0.15">
      <c r="A11" s="97">
        <v>27</v>
      </c>
      <c r="B11" s="52"/>
      <c r="C11" s="262">
        <v>288772</v>
      </c>
      <c r="D11" s="263"/>
      <c r="E11" s="9">
        <v>8116</v>
      </c>
      <c r="F11" s="9">
        <v>6606</v>
      </c>
      <c r="G11" s="9">
        <v>18046</v>
      </c>
      <c r="H11" s="9">
        <v>27713</v>
      </c>
      <c r="I11" s="9">
        <v>12072</v>
      </c>
      <c r="J11" s="9">
        <v>14218</v>
      </c>
      <c r="K11" s="9">
        <v>5903</v>
      </c>
    </row>
    <row r="12" spans="1:11" s="36" customFormat="1" ht="24.95" customHeight="1" x14ac:dyDescent="0.15">
      <c r="A12" s="97">
        <v>28</v>
      </c>
      <c r="B12" s="52"/>
      <c r="C12" s="262">
        <v>295318</v>
      </c>
      <c r="D12" s="264"/>
      <c r="E12" s="9">
        <v>7951</v>
      </c>
      <c r="F12" s="9">
        <v>6764</v>
      </c>
      <c r="G12" s="9">
        <v>18224</v>
      </c>
      <c r="H12" s="9">
        <v>28558</v>
      </c>
      <c r="I12" s="9">
        <v>12400</v>
      </c>
      <c r="J12" s="9">
        <v>14633</v>
      </c>
      <c r="K12" s="9">
        <v>6127</v>
      </c>
    </row>
    <row r="13" spans="1:11" s="36" customFormat="1" ht="24.95" customHeight="1" x14ac:dyDescent="0.15">
      <c r="A13" s="97">
        <v>29</v>
      </c>
      <c r="B13" s="52"/>
      <c r="C13" s="262">
        <v>301755</v>
      </c>
      <c r="D13" s="264"/>
      <c r="E13" s="9">
        <v>8090</v>
      </c>
      <c r="F13" s="9">
        <v>6916</v>
      </c>
      <c r="G13" s="9">
        <v>18535</v>
      </c>
      <c r="H13" s="9">
        <v>29238</v>
      </c>
      <c r="I13" s="9">
        <v>12787</v>
      </c>
      <c r="J13" s="9">
        <v>14922</v>
      </c>
      <c r="K13" s="9">
        <v>6331</v>
      </c>
    </row>
    <row r="14" spans="1:11" s="36" customFormat="1" ht="24.95" customHeight="1" x14ac:dyDescent="0.15">
      <c r="A14" s="97">
        <v>30</v>
      </c>
      <c r="B14" s="52"/>
      <c r="C14" s="262">
        <v>307327</v>
      </c>
      <c r="D14" s="264"/>
      <c r="E14" s="9">
        <v>8272</v>
      </c>
      <c r="F14" s="9">
        <v>7047</v>
      </c>
      <c r="G14" s="9">
        <v>18849</v>
      </c>
      <c r="H14" s="9">
        <v>29793</v>
      </c>
      <c r="I14" s="9">
        <v>13098</v>
      </c>
      <c r="J14" s="9">
        <v>15223</v>
      </c>
      <c r="K14" s="9">
        <v>6521</v>
      </c>
    </row>
    <row r="15" spans="1:11" s="36" customFormat="1" ht="24.95" customHeight="1" x14ac:dyDescent="0.15">
      <c r="A15" s="47" t="s">
        <v>267</v>
      </c>
      <c r="B15" s="52"/>
      <c r="C15" s="262">
        <v>317793</v>
      </c>
      <c r="D15" s="264"/>
      <c r="E15" s="9">
        <v>8572</v>
      </c>
      <c r="F15" s="9">
        <v>7149</v>
      </c>
      <c r="G15" s="9">
        <v>19221</v>
      </c>
      <c r="H15" s="9">
        <v>30169</v>
      </c>
      <c r="I15" s="9">
        <v>13066</v>
      </c>
      <c r="J15" s="9">
        <v>15620</v>
      </c>
      <c r="K15" s="9">
        <v>6807</v>
      </c>
    </row>
    <row r="16" spans="1:11" ht="15" customHeight="1" x14ac:dyDescent="0.15">
      <c r="A16" s="24"/>
      <c r="B16" s="25"/>
      <c r="C16" s="35"/>
      <c r="D16" s="24"/>
      <c r="E16" s="24"/>
      <c r="F16" s="24"/>
      <c r="G16" s="24"/>
      <c r="H16" s="24"/>
      <c r="I16" s="24"/>
      <c r="J16" s="24"/>
      <c r="K16" s="75"/>
    </row>
    <row r="17" spans="1:13" ht="37.5" customHeight="1" x14ac:dyDescent="0.15">
      <c r="A17" s="16"/>
      <c r="B17" s="16"/>
      <c r="C17" s="16"/>
      <c r="D17" s="16"/>
      <c r="E17" s="16"/>
      <c r="F17" s="16"/>
      <c r="G17" s="16"/>
      <c r="H17" s="16"/>
      <c r="I17" s="16"/>
      <c r="J17" s="16"/>
    </row>
    <row r="18" spans="1:13" ht="18.75" customHeight="1" x14ac:dyDescent="0.15">
      <c r="A18" s="98" t="s">
        <v>269</v>
      </c>
      <c r="B18" s="16"/>
      <c r="C18" s="16"/>
      <c r="D18" s="16"/>
      <c r="E18" s="16"/>
      <c r="F18" s="16"/>
      <c r="G18" s="16"/>
      <c r="H18" s="16"/>
      <c r="I18" s="265"/>
      <c r="J18" s="265"/>
    </row>
    <row r="19" spans="1:13" s="92" customFormat="1" ht="33.75" customHeight="1" x14ac:dyDescent="0.15">
      <c r="A19" s="266" t="s">
        <v>160</v>
      </c>
      <c r="B19" s="261"/>
      <c r="C19" s="94" t="s">
        <v>30</v>
      </c>
      <c r="D19" s="94" t="s">
        <v>32</v>
      </c>
      <c r="E19" s="94" t="s">
        <v>16</v>
      </c>
      <c r="F19" s="94" t="s">
        <v>33</v>
      </c>
      <c r="G19" s="94" t="s">
        <v>35</v>
      </c>
      <c r="H19" s="95" t="s">
        <v>7</v>
      </c>
      <c r="I19" s="95" t="s">
        <v>27</v>
      </c>
      <c r="J19" s="95" t="s">
        <v>38</v>
      </c>
      <c r="K19" s="99"/>
    </row>
    <row r="20" spans="1:13" ht="15" customHeight="1" x14ac:dyDescent="0.15">
      <c r="A20" s="57"/>
      <c r="B20" s="29"/>
      <c r="C20" s="16"/>
      <c r="D20" s="16"/>
      <c r="E20" s="16"/>
      <c r="F20" s="16"/>
      <c r="G20" s="16"/>
      <c r="H20" s="16"/>
      <c r="I20" s="16"/>
      <c r="J20" s="16"/>
      <c r="K20" s="16"/>
    </row>
    <row r="21" spans="1:13" ht="24.95" customHeight="1" x14ac:dyDescent="0.15">
      <c r="A21" s="47" t="s">
        <v>285</v>
      </c>
      <c r="B21" s="52"/>
      <c r="C21" s="9">
        <v>12980</v>
      </c>
      <c r="D21" s="9">
        <v>2298</v>
      </c>
      <c r="E21" s="9">
        <v>66170</v>
      </c>
      <c r="F21" s="9" t="s">
        <v>21</v>
      </c>
      <c r="G21" s="9">
        <v>82695</v>
      </c>
      <c r="H21" s="9">
        <v>8738</v>
      </c>
      <c r="I21" s="9" t="s">
        <v>21</v>
      </c>
      <c r="J21" s="9" t="s">
        <v>21</v>
      </c>
      <c r="K21" s="9"/>
    </row>
    <row r="22" spans="1:13" ht="24.95" customHeight="1" x14ac:dyDescent="0.15">
      <c r="A22" s="97">
        <v>23</v>
      </c>
      <c r="B22" s="52"/>
      <c r="C22" s="9">
        <v>13158</v>
      </c>
      <c r="D22" s="9">
        <v>2324</v>
      </c>
      <c r="E22" s="9">
        <v>67893</v>
      </c>
      <c r="F22" s="9" t="s">
        <v>21</v>
      </c>
      <c r="G22" s="9">
        <v>84410</v>
      </c>
      <c r="H22" s="9">
        <v>9808</v>
      </c>
      <c r="I22" s="9" t="s">
        <v>21</v>
      </c>
      <c r="J22" s="9" t="s">
        <v>21</v>
      </c>
      <c r="K22" s="9"/>
    </row>
    <row r="23" spans="1:13" ht="24.95" customHeight="1" x14ac:dyDescent="0.15">
      <c r="A23" s="97">
        <v>24</v>
      </c>
      <c r="B23" s="52"/>
      <c r="C23" s="9">
        <v>13511</v>
      </c>
      <c r="D23" s="9">
        <v>2419</v>
      </c>
      <c r="E23" s="9">
        <v>68909</v>
      </c>
      <c r="F23" s="9" t="s">
        <v>270</v>
      </c>
      <c r="G23" s="9">
        <v>87468</v>
      </c>
      <c r="H23" s="9">
        <v>9608</v>
      </c>
      <c r="I23" s="9" t="s">
        <v>21</v>
      </c>
      <c r="J23" s="9" t="s">
        <v>21</v>
      </c>
      <c r="K23" s="9"/>
    </row>
    <row r="24" spans="1:13" ht="24.95" customHeight="1" x14ac:dyDescent="0.15">
      <c r="A24" s="97">
        <v>25</v>
      </c>
      <c r="B24" s="52"/>
      <c r="C24" s="9">
        <v>13720</v>
      </c>
      <c r="D24" s="9">
        <v>2390</v>
      </c>
      <c r="E24" s="9">
        <v>69656</v>
      </c>
      <c r="F24" s="9" t="s">
        <v>21</v>
      </c>
      <c r="G24" s="9">
        <v>90991</v>
      </c>
      <c r="H24" s="9">
        <v>9754</v>
      </c>
      <c r="I24" s="9">
        <v>395</v>
      </c>
      <c r="J24" s="9">
        <v>269</v>
      </c>
      <c r="K24" s="9"/>
    </row>
    <row r="25" spans="1:13" ht="24.95" customHeight="1" x14ac:dyDescent="0.15">
      <c r="A25" s="97">
        <v>26</v>
      </c>
      <c r="B25" s="52"/>
      <c r="C25" s="9">
        <v>14147</v>
      </c>
      <c r="D25" s="9">
        <v>2534</v>
      </c>
      <c r="E25" s="9">
        <v>70945</v>
      </c>
      <c r="F25" s="9" t="s">
        <v>21</v>
      </c>
      <c r="G25" s="9">
        <v>93671</v>
      </c>
      <c r="H25" s="9">
        <v>9763</v>
      </c>
      <c r="I25" s="9">
        <v>495</v>
      </c>
      <c r="J25" s="9">
        <v>483</v>
      </c>
      <c r="K25" s="9"/>
    </row>
    <row r="26" spans="1:13" ht="24.95" customHeight="1" x14ac:dyDescent="0.15">
      <c r="A26" s="97">
        <v>27</v>
      </c>
      <c r="B26" s="52"/>
      <c r="C26" s="9">
        <v>14320</v>
      </c>
      <c r="D26" s="9">
        <v>2521</v>
      </c>
      <c r="E26" s="9">
        <v>72822</v>
      </c>
      <c r="F26" s="9" t="s">
        <v>21</v>
      </c>
      <c r="G26" s="9">
        <v>95344</v>
      </c>
      <c r="H26" s="9">
        <v>9981</v>
      </c>
      <c r="I26" s="9">
        <v>570</v>
      </c>
      <c r="J26" s="9">
        <v>540</v>
      </c>
      <c r="K26" s="9"/>
    </row>
    <row r="27" spans="1:13" ht="24.95" customHeight="1" x14ac:dyDescent="0.15">
      <c r="A27" s="97">
        <v>28</v>
      </c>
      <c r="B27" s="52"/>
      <c r="C27" s="9">
        <v>14667</v>
      </c>
      <c r="D27" s="9">
        <v>2590</v>
      </c>
      <c r="E27" s="9">
        <v>73710</v>
      </c>
      <c r="F27" s="9">
        <v>683</v>
      </c>
      <c r="G27" s="9">
        <v>97412</v>
      </c>
      <c r="H27" s="9">
        <v>10359</v>
      </c>
      <c r="I27" s="9">
        <v>534</v>
      </c>
      <c r="J27" s="9">
        <v>706</v>
      </c>
      <c r="K27" s="9"/>
    </row>
    <row r="28" spans="1:13" ht="24.95" customHeight="1" x14ac:dyDescent="0.15">
      <c r="A28" s="97">
        <v>29</v>
      </c>
      <c r="B28" s="52"/>
      <c r="C28" s="9">
        <v>15031</v>
      </c>
      <c r="D28" s="9">
        <v>2654</v>
      </c>
      <c r="E28" s="9">
        <v>75255</v>
      </c>
      <c r="F28" s="9">
        <v>688</v>
      </c>
      <c r="G28" s="9">
        <v>99545</v>
      </c>
      <c r="H28" s="9">
        <v>10592</v>
      </c>
      <c r="I28" s="9">
        <v>498</v>
      </c>
      <c r="J28" s="9">
        <v>673</v>
      </c>
      <c r="K28" s="9"/>
    </row>
    <row r="29" spans="1:13" ht="24.95" customHeight="1" x14ac:dyDescent="0.15">
      <c r="A29" s="97">
        <v>30</v>
      </c>
      <c r="B29" s="52"/>
      <c r="C29" s="9">
        <v>15282</v>
      </c>
      <c r="D29" s="9">
        <v>2696</v>
      </c>
      <c r="E29" s="9">
        <v>76539</v>
      </c>
      <c r="F29" s="9">
        <v>706</v>
      </c>
      <c r="G29" s="9">
        <v>101197</v>
      </c>
      <c r="H29" s="9">
        <v>10810</v>
      </c>
      <c r="I29" s="9">
        <v>563</v>
      </c>
      <c r="J29" s="9">
        <v>731</v>
      </c>
      <c r="K29" s="9"/>
    </row>
    <row r="30" spans="1:13" ht="24.95" customHeight="1" x14ac:dyDescent="0.15">
      <c r="A30" s="47" t="s">
        <v>267</v>
      </c>
      <c r="B30" s="52"/>
      <c r="C30" s="9">
        <v>15576</v>
      </c>
      <c r="D30" s="9">
        <v>2751</v>
      </c>
      <c r="E30" s="9">
        <v>77423</v>
      </c>
      <c r="F30" s="9">
        <v>708</v>
      </c>
      <c r="G30" s="9">
        <v>107731</v>
      </c>
      <c r="H30" s="9">
        <v>11589</v>
      </c>
      <c r="I30" s="9">
        <v>688</v>
      </c>
      <c r="J30" s="9">
        <v>723</v>
      </c>
      <c r="K30" s="9"/>
      <c r="M30" s="100"/>
    </row>
    <row r="31" spans="1:13" ht="15" customHeight="1" x14ac:dyDescent="0.15">
      <c r="A31" s="24"/>
      <c r="B31" s="25"/>
      <c r="C31" s="24"/>
      <c r="D31" s="24"/>
      <c r="E31" s="24"/>
      <c r="F31" s="24"/>
      <c r="G31" s="24"/>
      <c r="H31" s="24"/>
      <c r="I31" s="24"/>
      <c r="J31" s="24"/>
      <c r="K31" s="34"/>
    </row>
    <row r="32" spans="1:13" ht="24.75" customHeight="1" x14ac:dyDescent="0.15">
      <c r="A32" s="189"/>
      <c r="B32" s="189"/>
      <c r="C32" s="189"/>
      <c r="D32" s="189"/>
      <c r="E32" s="189"/>
      <c r="F32" s="189"/>
      <c r="G32" s="267" t="s">
        <v>161</v>
      </c>
      <c r="H32" s="267"/>
      <c r="I32" s="267"/>
      <c r="J32" s="267"/>
      <c r="K32" s="84"/>
    </row>
  </sheetData>
  <mergeCells count="18">
    <mergeCell ref="C14:D14"/>
    <mergeCell ref="C15:D15"/>
    <mergeCell ref="I18:J18"/>
    <mergeCell ref="A19:B19"/>
    <mergeCell ref="A32:F32"/>
    <mergeCell ref="G32:J32"/>
    <mergeCell ref="C8:D8"/>
    <mergeCell ref="C9:D9"/>
    <mergeCell ref="C10:D10"/>
    <mergeCell ref="C11:D11"/>
    <mergeCell ref="C12:D12"/>
    <mergeCell ref="C13:D13"/>
    <mergeCell ref="A1:K1"/>
    <mergeCell ref="I3:K3"/>
    <mergeCell ref="A4:B4"/>
    <mergeCell ref="C4:D4"/>
    <mergeCell ref="C6:D6"/>
    <mergeCell ref="C7:D7"/>
  </mergeCells>
  <phoneticPr fontId="33"/>
  <pageMargins left="0.86614173228346458" right="0.55118110236220474" top="0.74803149606299213" bottom="0.78740157480314965" header="0.51181102362204722" footer="0.51181102362204722"/>
  <pageSetup paperSize="9" firstPageNumber="0" orientation="portrait" r:id="rId1"/>
  <headerFooter alignWithMargins="0">
    <oddFooter>&amp;C&amp;"ＭＳ Ｐ明朝,標準"&amp;10
- 130 -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6" zoomScaleNormal="100" workbookViewId="0">
      <selection activeCell="N9" sqref="N8:N9"/>
    </sheetView>
  </sheetViews>
  <sheetFormatPr defaultRowHeight="13.5" x14ac:dyDescent="0.15"/>
  <cols>
    <col min="1" max="1" width="9.75" style="15" customWidth="1"/>
    <col min="2" max="2" width="2.25" style="15" customWidth="1"/>
    <col min="3" max="3" width="7.625" style="15" customWidth="1"/>
    <col min="4" max="5" width="8.875" style="15" bestFit="1" customWidth="1"/>
    <col min="6" max="7" width="7.625" style="15" customWidth="1"/>
    <col min="8" max="8" width="8.875" style="15" bestFit="1" customWidth="1"/>
    <col min="9" max="10" width="7.625" style="15" customWidth="1"/>
    <col min="11" max="11" width="8.875" style="15" bestFit="1" customWidth="1"/>
    <col min="12" max="16384" width="9" style="15"/>
  </cols>
  <sheetData>
    <row r="1" spans="1:11" ht="21" customHeight="1" x14ac:dyDescent="0.2">
      <c r="A1" s="185" t="s">
        <v>239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86" t="s">
        <v>162</v>
      </c>
      <c r="K2" s="186"/>
    </row>
    <row r="3" spans="1:11" ht="15" customHeight="1" x14ac:dyDescent="0.15">
      <c r="A3" s="268" t="s">
        <v>160</v>
      </c>
      <c r="B3" s="269"/>
      <c r="C3" s="272" t="s">
        <v>41</v>
      </c>
      <c r="D3" s="273"/>
      <c r="E3" s="259"/>
      <c r="F3" s="272" t="s">
        <v>163</v>
      </c>
      <c r="G3" s="273"/>
      <c r="H3" s="259"/>
      <c r="I3" s="272" t="s">
        <v>164</v>
      </c>
      <c r="J3" s="273"/>
      <c r="K3" s="273"/>
    </row>
    <row r="4" spans="1:11" s="92" customFormat="1" ht="33.75" customHeight="1" x14ac:dyDescent="0.15">
      <c r="A4" s="270"/>
      <c r="B4" s="271"/>
      <c r="C4" s="102" t="s">
        <v>165</v>
      </c>
      <c r="D4" s="103" t="s">
        <v>60</v>
      </c>
      <c r="E4" s="103" t="s">
        <v>166</v>
      </c>
      <c r="F4" s="102" t="s">
        <v>165</v>
      </c>
      <c r="G4" s="103" t="s">
        <v>60</v>
      </c>
      <c r="H4" s="103" t="s">
        <v>166</v>
      </c>
      <c r="I4" s="102" t="s">
        <v>165</v>
      </c>
      <c r="J4" s="103" t="s">
        <v>60</v>
      </c>
      <c r="K4" s="104" t="s">
        <v>166</v>
      </c>
    </row>
    <row r="5" spans="1:11" x14ac:dyDescent="0.15">
      <c r="A5" s="57"/>
      <c r="B5" s="29"/>
      <c r="C5" s="16"/>
      <c r="D5" s="16"/>
      <c r="E5" s="16"/>
      <c r="F5" s="16"/>
      <c r="G5" s="16"/>
      <c r="H5" s="16"/>
      <c r="I5" s="16"/>
      <c r="J5" s="16"/>
      <c r="K5" s="16"/>
    </row>
    <row r="6" spans="1:11" s="36" customFormat="1" ht="27.75" customHeight="1" x14ac:dyDescent="0.15">
      <c r="A6" s="47" t="s">
        <v>285</v>
      </c>
      <c r="B6" s="52"/>
      <c r="C6" s="105">
        <f t="shared" ref="C6:E15" si="0">F6+I6+C22+F22+I22</f>
        <v>47343</v>
      </c>
      <c r="D6" s="106">
        <f t="shared" si="0"/>
        <v>73340</v>
      </c>
      <c r="E6" s="87">
        <f t="shared" si="0"/>
        <v>320495</v>
      </c>
      <c r="F6" s="9">
        <v>27284</v>
      </c>
      <c r="G6" s="9">
        <v>38325</v>
      </c>
      <c r="H6" s="9">
        <v>133030</v>
      </c>
      <c r="I6" s="9">
        <v>12756</v>
      </c>
      <c r="J6" s="9">
        <v>25141</v>
      </c>
      <c r="K6" s="9">
        <v>152578</v>
      </c>
    </row>
    <row r="7" spans="1:11" s="36" customFormat="1" ht="27.75" customHeight="1" x14ac:dyDescent="0.15">
      <c r="A7" s="97">
        <v>23</v>
      </c>
      <c r="B7" s="52"/>
      <c r="C7" s="105">
        <f t="shared" si="0"/>
        <v>48783</v>
      </c>
      <c r="D7" s="106">
        <f t="shared" si="0"/>
        <v>71413</v>
      </c>
      <c r="E7" s="87">
        <f t="shared" si="0"/>
        <v>311821</v>
      </c>
      <c r="F7" s="9">
        <v>27664</v>
      </c>
      <c r="G7" s="9">
        <v>36945</v>
      </c>
      <c r="H7" s="9">
        <v>130049</v>
      </c>
      <c r="I7" s="9">
        <v>13541</v>
      </c>
      <c r="J7" s="9">
        <v>24170</v>
      </c>
      <c r="K7" s="9">
        <v>146437</v>
      </c>
    </row>
    <row r="8" spans="1:11" s="36" customFormat="1" ht="27.75" customHeight="1" x14ac:dyDescent="0.15">
      <c r="A8" s="97">
        <v>24</v>
      </c>
      <c r="B8" s="52"/>
      <c r="C8" s="105">
        <f t="shared" si="0"/>
        <v>49961</v>
      </c>
      <c r="D8" s="106">
        <f t="shared" si="0"/>
        <v>71383</v>
      </c>
      <c r="E8" s="87">
        <f t="shared" si="0"/>
        <v>309710</v>
      </c>
      <c r="F8" s="9">
        <v>28044</v>
      </c>
      <c r="G8" s="9">
        <v>37337</v>
      </c>
      <c r="H8" s="9">
        <v>130831</v>
      </c>
      <c r="I8" s="9">
        <v>14146</v>
      </c>
      <c r="J8" s="9">
        <v>22833</v>
      </c>
      <c r="K8" s="9">
        <v>141614</v>
      </c>
    </row>
    <row r="9" spans="1:11" s="36" customFormat="1" ht="27.75" customHeight="1" x14ac:dyDescent="0.15">
      <c r="A9" s="97">
        <v>25</v>
      </c>
      <c r="B9" s="52"/>
      <c r="C9" s="105">
        <f t="shared" si="0"/>
        <v>54088</v>
      </c>
      <c r="D9" s="106">
        <f t="shared" si="0"/>
        <v>91761</v>
      </c>
      <c r="E9" s="87">
        <f t="shared" si="0"/>
        <v>372321</v>
      </c>
      <c r="F9" s="9">
        <v>31837</v>
      </c>
      <c r="G9" s="9">
        <v>62652</v>
      </c>
      <c r="H9" s="9">
        <v>227938</v>
      </c>
      <c r="I9" s="9">
        <v>14414</v>
      </c>
      <c r="J9" s="9">
        <v>17926</v>
      </c>
      <c r="K9" s="9">
        <v>108982</v>
      </c>
    </row>
    <row r="10" spans="1:11" s="36" customFormat="1" ht="27.75" customHeight="1" x14ac:dyDescent="0.15">
      <c r="A10" s="97">
        <v>26</v>
      </c>
      <c r="B10" s="52"/>
      <c r="C10" s="105">
        <f t="shared" si="0"/>
        <v>56140</v>
      </c>
      <c r="D10" s="106">
        <f t="shared" si="0"/>
        <v>106953</v>
      </c>
      <c r="E10" s="87">
        <f t="shared" si="0"/>
        <v>439238</v>
      </c>
      <c r="F10" s="9">
        <v>33768</v>
      </c>
      <c r="G10" s="9">
        <v>80614</v>
      </c>
      <c r="H10" s="9">
        <v>306555</v>
      </c>
      <c r="I10" s="9">
        <v>14509</v>
      </c>
      <c r="J10" s="9">
        <v>16792</v>
      </c>
      <c r="K10" s="9">
        <v>103793</v>
      </c>
    </row>
    <row r="11" spans="1:11" s="36" customFormat="1" ht="27.75" customHeight="1" x14ac:dyDescent="0.15">
      <c r="A11" s="97">
        <v>27</v>
      </c>
      <c r="B11" s="52"/>
      <c r="C11" s="105">
        <f t="shared" si="0"/>
        <v>58640</v>
      </c>
      <c r="D11" s="106">
        <f t="shared" si="0"/>
        <v>109505</v>
      </c>
      <c r="E11" s="87">
        <f t="shared" si="0"/>
        <v>440919</v>
      </c>
      <c r="F11" s="9">
        <v>35895</v>
      </c>
      <c r="G11" s="9">
        <v>83288</v>
      </c>
      <c r="H11" s="9">
        <v>308964</v>
      </c>
      <c r="I11" s="9">
        <v>14800</v>
      </c>
      <c r="J11" s="9">
        <v>17144</v>
      </c>
      <c r="K11" s="9">
        <v>104411</v>
      </c>
    </row>
    <row r="12" spans="1:11" s="36" customFormat="1" ht="27.75" customHeight="1" x14ac:dyDescent="0.15">
      <c r="A12" s="97">
        <v>28</v>
      </c>
      <c r="B12" s="52"/>
      <c r="C12" s="105">
        <f t="shared" si="0"/>
        <v>60886</v>
      </c>
      <c r="D12" s="106">
        <f t="shared" si="0"/>
        <v>112108</v>
      </c>
      <c r="E12" s="87">
        <f t="shared" si="0"/>
        <v>436631</v>
      </c>
      <c r="F12" s="9">
        <v>37680</v>
      </c>
      <c r="G12" s="9">
        <v>85578</v>
      </c>
      <c r="H12" s="9">
        <v>302258</v>
      </c>
      <c r="I12" s="9">
        <v>15157</v>
      </c>
      <c r="J12" s="9">
        <v>17718</v>
      </c>
      <c r="K12" s="9">
        <v>108504</v>
      </c>
    </row>
    <row r="13" spans="1:11" s="36" customFormat="1" ht="27.75" customHeight="1" x14ac:dyDescent="0.15">
      <c r="A13" s="97">
        <v>29</v>
      </c>
      <c r="B13" s="52"/>
      <c r="C13" s="105">
        <f t="shared" si="0"/>
        <v>62811</v>
      </c>
      <c r="D13" s="106">
        <f t="shared" si="0"/>
        <v>109898</v>
      </c>
      <c r="E13" s="87">
        <f t="shared" si="0"/>
        <v>430250</v>
      </c>
      <c r="F13" s="9">
        <v>39167</v>
      </c>
      <c r="G13" s="9">
        <v>83828</v>
      </c>
      <c r="H13" s="9">
        <v>293485</v>
      </c>
      <c r="I13" s="9">
        <v>15595</v>
      </c>
      <c r="J13" s="9">
        <v>17798</v>
      </c>
      <c r="K13" s="9">
        <v>111503</v>
      </c>
    </row>
    <row r="14" spans="1:11" s="36" customFormat="1" ht="27.75" customHeight="1" x14ac:dyDescent="0.15">
      <c r="A14" s="97">
        <v>30</v>
      </c>
      <c r="B14" s="52"/>
      <c r="C14" s="105">
        <f t="shared" si="0"/>
        <v>64673</v>
      </c>
      <c r="D14" s="106">
        <f t="shared" si="0"/>
        <v>106393</v>
      </c>
      <c r="E14" s="87">
        <f t="shared" si="0"/>
        <v>417178</v>
      </c>
      <c r="F14" s="9">
        <v>40575</v>
      </c>
      <c r="G14" s="9">
        <v>80929</v>
      </c>
      <c r="H14" s="9">
        <v>280806</v>
      </c>
      <c r="I14" s="9">
        <v>16009</v>
      </c>
      <c r="J14" s="9">
        <v>17913</v>
      </c>
      <c r="K14" s="9">
        <v>114123</v>
      </c>
    </row>
    <row r="15" spans="1:11" s="36" customFormat="1" ht="27.75" customHeight="1" x14ac:dyDescent="0.15">
      <c r="A15" s="47" t="s">
        <v>267</v>
      </c>
      <c r="B15" s="52"/>
      <c r="C15" s="105">
        <f t="shared" si="0"/>
        <v>66521</v>
      </c>
      <c r="D15" s="106">
        <f t="shared" si="0"/>
        <v>106182</v>
      </c>
      <c r="E15" s="87">
        <f t="shared" si="0"/>
        <v>414407</v>
      </c>
      <c r="F15" s="9">
        <v>41908</v>
      </c>
      <c r="G15" s="9">
        <v>81175</v>
      </c>
      <c r="H15" s="9">
        <v>278126</v>
      </c>
      <c r="I15" s="9">
        <v>16520</v>
      </c>
      <c r="J15" s="9">
        <v>18202</v>
      </c>
      <c r="K15" s="9">
        <v>116123</v>
      </c>
    </row>
    <row r="16" spans="1:11" x14ac:dyDescent="0.15">
      <c r="A16" s="24"/>
      <c r="B16" s="25"/>
      <c r="C16" s="35"/>
      <c r="D16" s="24"/>
      <c r="E16" s="24"/>
      <c r="F16" s="24"/>
      <c r="G16" s="24"/>
      <c r="H16" s="24"/>
      <c r="I16" s="24"/>
      <c r="J16" s="24"/>
      <c r="K16" s="24"/>
    </row>
    <row r="17" spans="1:11" ht="20.25" customHeight="1" x14ac:dyDescent="0.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18.75" customHeight="1" x14ac:dyDescent="0.15">
      <c r="A18" s="98" t="s">
        <v>154</v>
      </c>
      <c r="B18" s="16"/>
      <c r="C18" s="16"/>
      <c r="D18" s="16"/>
      <c r="E18" s="16"/>
      <c r="F18" s="16"/>
      <c r="G18" s="16"/>
      <c r="H18" s="16"/>
      <c r="I18" s="16"/>
      <c r="J18" s="265"/>
      <c r="K18" s="265"/>
    </row>
    <row r="19" spans="1:11" ht="15" customHeight="1" x14ac:dyDescent="0.15">
      <c r="A19" s="268" t="s">
        <v>160</v>
      </c>
      <c r="B19" s="269"/>
      <c r="C19" s="272" t="s">
        <v>111</v>
      </c>
      <c r="D19" s="273"/>
      <c r="E19" s="259"/>
      <c r="F19" s="272" t="s">
        <v>167</v>
      </c>
      <c r="G19" s="273"/>
      <c r="H19" s="259"/>
      <c r="I19" s="272" t="s">
        <v>168</v>
      </c>
      <c r="J19" s="273"/>
      <c r="K19" s="273"/>
    </row>
    <row r="20" spans="1:11" s="92" customFormat="1" ht="33.75" customHeight="1" x14ac:dyDescent="0.15">
      <c r="A20" s="270"/>
      <c r="B20" s="271"/>
      <c r="C20" s="102" t="s">
        <v>165</v>
      </c>
      <c r="D20" s="103" t="s">
        <v>60</v>
      </c>
      <c r="E20" s="103" t="s">
        <v>166</v>
      </c>
      <c r="F20" s="102" t="s">
        <v>165</v>
      </c>
      <c r="G20" s="103" t="s">
        <v>60</v>
      </c>
      <c r="H20" s="103" t="s">
        <v>166</v>
      </c>
      <c r="I20" s="102" t="s">
        <v>165</v>
      </c>
      <c r="J20" s="103" t="s">
        <v>60</v>
      </c>
      <c r="K20" s="104" t="s">
        <v>166</v>
      </c>
    </row>
    <row r="21" spans="1:11" x14ac:dyDescent="0.15">
      <c r="A21" s="57"/>
      <c r="B21" s="29"/>
      <c r="C21" s="16"/>
      <c r="D21" s="16"/>
      <c r="E21" s="16"/>
      <c r="F21" s="16"/>
      <c r="G21" s="16"/>
      <c r="H21" s="16"/>
      <c r="I21" s="16"/>
      <c r="J21" s="16"/>
      <c r="K21" s="16"/>
    </row>
    <row r="22" spans="1:11" s="36" customFormat="1" ht="27.75" customHeight="1" x14ac:dyDescent="0.15">
      <c r="A22" s="47" t="s">
        <v>285</v>
      </c>
      <c r="B22" s="52"/>
      <c r="C22" s="105">
        <v>2388</v>
      </c>
      <c r="D22" s="106">
        <v>4983</v>
      </c>
      <c r="E22" s="87">
        <v>15342</v>
      </c>
      <c r="F22" s="9">
        <v>4357</v>
      </c>
      <c r="G22" s="9">
        <v>1884</v>
      </c>
      <c r="H22" s="9">
        <v>8115</v>
      </c>
      <c r="I22" s="9">
        <v>558</v>
      </c>
      <c r="J22" s="9">
        <v>3007</v>
      </c>
      <c r="K22" s="9">
        <v>11430</v>
      </c>
    </row>
    <row r="23" spans="1:11" s="36" customFormat="1" ht="27.75" customHeight="1" x14ac:dyDescent="0.15">
      <c r="A23" s="97">
        <v>23</v>
      </c>
      <c r="B23" s="52"/>
      <c r="C23" s="105">
        <v>2429</v>
      </c>
      <c r="D23" s="106">
        <v>5027</v>
      </c>
      <c r="E23" s="87">
        <v>15553</v>
      </c>
      <c r="F23" s="9">
        <v>4572</v>
      </c>
      <c r="G23" s="9">
        <v>2783</v>
      </c>
      <c r="H23" s="9">
        <v>10721</v>
      </c>
      <c r="I23" s="9">
        <v>577</v>
      </c>
      <c r="J23" s="9">
        <v>2488</v>
      </c>
      <c r="K23" s="9">
        <v>9061</v>
      </c>
    </row>
    <row r="24" spans="1:11" s="36" customFormat="1" ht="27.75" customHeight="1" x14ac:dyDescent="0.15">
      <c r="A24" s="97">
        <v>24</v>
      </c>
      <c r="B24" s="52"/>
      <c r="C24" s="105">
        <v>2463</v>
      </c>
      <c r="D24" s="106">
        <v>5585</v>
      </c>
      <c r="E24" s="87">
        <v>17142</v>
      </c>
      <c r="F24" s="9">
        <v>4696</v>
      </c>
      <c r="G24" s="9">
        <v>3197</v>
      </c>
      <c r="H24" s="9">
        <v>11636</v>
      </c>
      <c r="I24" s="9">
        <v>612</v>
      </c>
      <c r="J24" s="9">
        <v>2431</v>
      </c>
      <c r="K24" s="9">
        <v>8487</v>
      </c>
    </row>
    <row r="25" spans="1:11" s="36" customFormat="1" ht="27.75" customHeight="1" x14ac:dyDescent="0.15">
      <c r="A25" s="97">
        <v>25</v>
      </c>
      <c r="B25" s="52"/>
      <c r="C25" s="105">
        <v>2460</v>
      </c>
      <c r="D25" s="106">
        <v>5763</v>
      </c>
      <c r="E25" s="87">
        <v>17823</v>
      </c>
      <c r="F25" s="9">
        <v>4753</v>
      </c>
      <c r="G25" s="9">
        <v>3401</v>
      </c>
      <c r="H25" s="9">
        <v>10811</v>
      </c>
      <c r="I25" s="9">
        <v>624</v>
      </c>
      <c r="J25" s="9">
        <v>2019</v>
      </c>
      <c r="K25" s="9">
        <v>6767</v>
      </c>
    </row>
    <row r="26" spans="1:11" s="36" customFormat="1" ht="27.75" customHeight="1" x14ac:dyDescent="0.15">
      <c r="A26" s="97">
        <v>26</v>
      </c>
      <c r="B26" s="52"/>
      <c r="C26" s="105">
        <v>2397</v>
      </c>
      <c r="D26" s="106">
        <v>3872</v>
      </c>
      <c r="E26" s="87">
        <v>10803</v>
      </c>
      <c r="F26" s="9">
        <v>4849</v>
      </c>
      <c r="G26" s="9">
        <v>3921</v>
      </c>
      <c r="H26" s="9">
        <v>12552</v>
      </c>
      <c r="I26" s="9">
        <v>617</v>
      </c>
      <c r="J26" s="9">
        <v>1754</v>
      </c>
      <c r="K26" s="9">
        <v>5535</v>
      </c>
    </row>
    <row r="27" spans="1:11" s="36" customFormat="1" ht="27.75" customHeight="1" x14ac:dyDescent="0.15">
      <c r="A27" s="97">
        <v>27</v>
      </c>
      <c r="B27" s="52"/>
      <c r="C27" s="105">
        <v>2393</v>
      </c>
      <c r="D27" s="106">
        <v>3550</v>
      </c>
      <c r="E27" s="87">
        <v>9746</v>
      </c>
      <c r="F27" s="9">
        <v>4913</v>
      </c>
      <c r="G27" s="9">
        <v>3697</v>
      </c>
      <c r="H27" s="9">
        <v>11412</v>
      </c>
      <c r="I27" s="9">
        <v>639</v>
      </c>
      <c r="J27" s="9">
        <v>1826</v>
      </c>
      <c r="K27" s="9">
        <v>6386</v>
      </c>
    </row>
    <row r="28" spans="1:11" s="36" customFormat="1" ht="27.75" customHeight="1" x14ac:dyDescent="0.15">
      <c r="A28" s="97">
        <v>28</v>
      </c>
      <c r="B28" s="52"/>
      <c r="C28" s="105">
        <v>2390</v>
      </c>
      <c r="D28" s="106">
        <v>3306</v>
      </c>
      <c r="E28" s="87">
        <v>9235</v>
      </c>
      <c r="F28" s="9">
        <v>5001</v>
      </c>
      <c r="G28" s="9">
        <v>3570</v>
      </c>
      <c r="H28" s="9">
        <v>10220</v>
      </c>
      <c r="I28" s="9">
        <v>658</v>
      </c>
      <c r="J28" s="9">
        <v>1936</v>
      </c>
      <c r="K28" s="9">
        <v>6414</v>
      </c>
    </row>
    <row r="29" spans="1:11" s="36" customFormat="1" ht="27.75" customHeight="1" x14ac:dyDescent="0.15">
      <c r="A29" s="97">
        <v>29</v>
      </c>
      <c r="B29" s="52"/>
      <c r="C29" s="105">
        <v>2381</v>
      </c>
      <c r="D29" s="106">
        <v>3257</v>
      </c>
      <c r="E29" s="87">
        <v>9008</v>
      </c>
      <c r="F29" s="9">
        <v>5004</v>
      </c>
      <c r="G29" s="9">
        <v>3131</v>
      </c>
      <c r="H29" s="9">
        <v>9921</v>
      </c>
      <c r="I29" s="9">
        <v>664</v>
      </c>
      <c r="J29" s="9">
        <v>1884</v>
      </c>
      <c r="K29" s="9">
        <v>6333</v>
      </c>
    </row>
    <row r="30" spans="1:11" s="36" customFormat="1" ht="27.75" customHeight="1" x14ac:dyDescent="0.15">
      <c r="A30" s="97">
        <v>30</v>
      </c>
      <c r="B30" s="52"/>
      <c r="C30" s="105">
        <v>2381</v>
      </c>
      <c r="D30" s="106">
        <v>3029</v>
      </c>
      <c r="E30" s="87">
        <v>8109</v>
      </c>
      <c r="F30" s="9">
        <v>5031</v>
      </c>
      <c r="G30" s="9">
        <v>2690</v>
      </c>
      <c r="H30" s="9">
        <v>8544</v>
      </c>
      <c r="I30" s="9">
        <v>677</v>
      </c>
      <c r="J30" s="9">
        <v>1832</v>
      </c>
      <c r="K30" s="9">
        <v>5596</v>
      </c>
    </row>
    <row r="31" spans="1:11" s="36" customFormat="1" ht="27.75" customHeight="1" x14ac:dyDescent="0.15">
      <c r="A31" s="47" t="s">
        <v>267</v>
      </c>
      <c r="B31" s="52"/>
      <c r="C31" s="105">
        <v>2381</v>
      </c>
      <c r="D31" s="106">
        <v>2893</v>
      </c>
      <c r="E31" s="87">
        <v>7544</v>
      </c>
      <c r="F31" s="9">
        <v>5027</v>
      </c>
      <c r="G31" s="9">
        <v>2283</v>
      </c>
      <c r="H31" s="9">
        <v>7644</v>
      </c>
      <c r="I31" s="9">
        <v>685</v>
      </c>
      <c r="J31" s="9">
        <v>1629</v>
      </c>
      <c r="K31" s="9">
        <v>4970</v>
      </c>
    </row>
    <row r="32" spans="1:11" x14ac:dyDescent="0.15">
      <c r="A32" s="24"/>
      <c r="B32" s="25"/>
      <c r="C32" s="35"/>
      <c r="D32" s="24"/>
      <c r="E32" s="24"/>
      <c r="F32" s="24"/>
      <c r="G32" s="24"/>
      <c r="H32" s="24"/>
      <c r="I32" s="24"/>
      <c r="J32" s="24"/>
      <c r="K32" s="24"/>
    </row>
    <row r="33" spans="1:11" ht="27" customHeight="1" x14ac:dyDescent="0.15">
      <c r="A33" s="189" t="s">
        <v>169</v>
      </c>
      <c r="B33" s="189"/>
      <c r="C33" s="189"/>
      <c r="D33" s="189"/>
      <c r="E33" s="189"/>
      <c r="F33" s="189"/>
      <c r="G33" s="189"/>
      <c r="H33" s="189"/>
      <c r="I33" s="189"/>
      <c r="J33" s="274" t="s">
        <v>170</v>
      </c>
      <c r="K33" s="274"/>
    </row>
  </sheetData>
  <mergeCells count="13">
    <mergeCell ref="J18:K18"/>
    <mergeCell ref="A19:B20"/>
    <mergeCell ref="C19:E19"/>
    <mergeCell ref="F19:H19"/>
    <mergeCell ref="I19:K19"/>
    <mergeCell ref="A33:I33"/>
    <mergeCell ref="J33:K33"/>
    <mergeCell ref="A1:K1"/>
    <mergeCell ref="J2:K2"/>
    <mergeCell ref="A3:B4"/>
    <mergeCell ref="C3:E3"/>
    <mergeCell ref="F3:H3"/>
    <mergeCell ref="I3:K3"/>
  </mergeCells>
  <phoneticPr fontId="33"/>
  <pageMargins left="0.70866141732283472" right="0.74803149606299213" top="0.70866141732283472" bottom="0.74803149606299213" header="0.51181102362204722" footer="0.51181102362204722"/>
  <pageSetup paperSize="9" firstPageNumber="0" orientation="portrait" r:id="rId1"/>
  <headerFooter alignWithMargins="0">
    <oddFooter>&amp;C&amp;"ＭＳ Ｐ明朝,標準"&amp;6
&amp;10
- 131 -&amp;6　　　　　　　　　　　　　　　　　　　　　　　　　　　　　　　　　　　　　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P123グラフ</vt:lpstr>
      <vt:lpstr>P124</vt:lpstr>
      <vt:lpstr>P125</vt:lpstr>
      <vt:lpstr>P126</vt:lpstr>
      <vt:lpstr>P127</vt:lpstr>
      <vt:lpstr>P128</vt:lpstr>
      <vt:lpstr>P129</vt:lpstr>
      <vt:lpstr>P130</vt:lpstr>
      <vt:lpstr>P131</vt:lpstr>
      <vt:lpstr>P132</vt:lpstr>
      <vt:lpstr>P133</vt:lpstr>
      <vt:lpstr>Ｐ134（白紙）</vt:lpstr>
      <vt:lpstr>P123グラフ!Print_Area</vt:lpstr>
      <vt:lpstr>'P125'!Print_Area</vt:lpstr>
      <vt:lpstr>'P126'!Print_Area</vt:lpstr>
      <vt:lpstr>'P128'!Print_Area</vt:lpstr>
      <vt:lpstr>'P131'!Print_Area</vt:lpstr>
      <vt:lpstr>'P132'!Print_Area</vt:lpstr>
      <vt:lpstr>'P133'!Print_Area</vt:lpstr>
      <vt:lpstr>'Ｐ134（白紙）'!Print_Area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HC29003</cp:lastModifiedBy>
  <cp:lastPrinted>2021-03-15T01:54:28Z</cp:lastPrinted>
  <dcterms:created xsi:type="dcterms:W3CDTF">1997-01-08T22:48:59Z</dcterms:created>
  <dcterms:modified xsi:type="dcterms:W3CDTF">2021-03-23T06:28:02Z</dcterms:modified>
</cp:coreProperties>
</file>