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80" windowWidth="16605" windowHeight="7455" tabRatio="652"/>
  </bookViews>
  <sheets>
    <sheet name="１．貸借対照表" sheetId="21" r:id="rId1"/>
    <sheet name="２．行政コスト計算書" sheetId="22" r:id="rId2"/>
    <sheet name="３．純資産変動計算書" sheetId="23" r:id="rId3"/>
    <sheet name="４．資金収支計算書" sheetId="25" r:id="rId4"/>
  </sheets>
  <definedNames>
    <definedName name="_xlnm._FilterDatabase" localSheetId="0" hidden="1">#REF!</definedName>
    <definedName name="_xlnm._FilterDatabase" localSheetId="1" hidden="1">#REF!</definedName>
    <definedName name="_xlnm._FilterDatabase" localSheetId="2" hidden="1">#REF!</definedName>
    <definedName name="_xlnm._FilterDatabase" localSheetId="3" hidden="1">#REF!</definedName>
    <definedName name="_xlnm.Print_Area" localSheetId="0">'１．貸借対照表'!$A$1:$AC$63</definedName>
    <definedName name="_xlnm.Print_Area" localSheetId="1">'２．行政コスト計算書'!$A$1:$N$42</definedName>
    <definedName name="_xlnm.Print_Area" localSheetId="2">'３．純資産変動計算書'!$A$1:$N$24</definedName>
    <definedName name="_xlnm.Print_Area" localSheetId="3">'４．資金収支計算書'!$A$1:$N$60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<sst xmlns="http://schemas.openxmlformats.org/spreadsheetml/2006/main" xmlns:r="http://schemas.openxmlformats.org/officeDocument/2006/relationships" count="177" uniqueCount="177">
  <si>
    <t>【負債の部】</t>
    <rPh sb="1" eb="3">
      <t>フサイ</t>
    </rPh>
    <rPh sb="4" eb="5">
      <t>ブ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</si>
  <si>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</si>
  <si>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物品</t>
    <rPh sb="0" eb="2">
      <t>ブッピン</t>
    </rPh>
    <phoneticPr fontId="3"/>
  </si>
  <si>
    <t>科目</t>
    <rPh sb="0" eb="2">
      <t>カモク</t>
    </rPh>
    <phoneticPr fontId="3"/>
  </si>
  <si>
    <t>地方債</t>
    <rPh sb="0" eb="3">
      <t>チホウサイ</t>
    </rPh>
    <phoneticPr fontId="3"/>
  </si>
  <si>
    <t>金額</t>
    <rPh sb="0" eb="2">
      <t>キンガク</t>
    </rPh>
    <phoneticPr fontId="3"/>
  </si>
  <si>
    <t>基金</t>
    <rPh sb="0" eb="2">
      <t>キキン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</si>
  <si>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</si>
  <si>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</si>
  <si>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</si>
  <si>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</si>
  <si>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固定資産</t>
    <rPh sb="0" eb="4">
      <t>コテイシサン</t>
    </rPh>
    <phoneticPr fontId="3"/>
  </si>
  <si>
    <t>立木竹</t>
  </si>
  <si>
    <t>事業用資産</t>
    <rPh sb="0" eb="3">
      <t>ジギョウヨウ</t>
    </rPh>
    <rPh sb="3" eb="5">
      <t>シサン</t>
    </rPh>
    <phoneticPr fontId="3"/>
  </si>
  <si>
    <t>長期貸付金</t>
    <rPh sb="0" eb="2">
      <t>チョウキ</t>
    </rPh>
    <rPh sb="2" eb="5">
      <t>カシツケキン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</si>
  <si>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</si>
  <si>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</si>
  <si>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臨時支出</t>
    <rPh sb="0" eb="2">
      <t>リンジ</t>
    </rPh>
    <rPh sb="2" eb="4">
      <t>シシュツ</t>
    </rPh>
    <phoneticPr fontId="3"/>
  </si>
  <si>
    <t>その他</t>
    <rPh sb="2" eb="3">
      <t>ホカ</t>
    </rPh>
    <phoneticPr fontId="3"/>
  </si>
  <si>
    <t>退職手当引当金</t>
    <rPh sb="2" eb="4">
      <t>テアテ</t>
    </rPh>
    <phoneticPr fontId="3"/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</si>
  <si>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</si>
  <si>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</si>
  <si>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</si>
  <si>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人件費</t>
    <rPh sb="0" eb="3">
      <t>ジンケンヒ</t>
    </rPh>
    <phoneticPr fontId="3"/>
  </si>
  <si>
    <t>その他</t>
    <rPh sb="2" eb="3">
      <t>タ</t>
    </rPh>
    <phoneticPr fontId="3"/>
  </si>
  <si>
    <t>航空機</t>
  </si>
  <si>
    <t>投資その他の資産</t>
    <rPh sb="0" eb="2">
      <t>トウシ</t>
    </rPh>
    <rPh sb="4" eb="5">
      <t>ホカ</t>
    </rPh>
    <rPh sb="6" eb="8">
      <t>シサン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</si>
  <si>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</si>
  <si>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</si>
  <si>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流動資産</t>
    <rPh sb="0" eb="2">
      <t>リュウドウ</t>
    </rPh>
    <rPh sb="2" eb="4">
      <t>シサン</t>
    </rPh>
    <phoneticPr fontId="3"/>
  </si>
  <si>
    <t>資産合計</t>
    <rPh sb="0" eb="2">
      <t>シサン</t>
    </rPh>
    <rPh sb="2" eb="4">
      <t>ゴウケイ</t>
    </rPh>
    <phoneticPr fontId="3"/>
  </si>
  <si>
    <t>浮標等</t>
    <rPh sb="0" eb="1">
      <t>ウ</t>
    </rPh>
    <rPh sb="2" eb="3">
      <t>トウ</t>
    </rPh>
    <phoneticPr fontId="3"/>
  </si>
  <si>
    <t>人件費支出</t>
    <rPh sb="0" eb="3">
      <t>ジンケンヒ</t>
    </rPh>
    <rPh sb="3" eb="5">
      <t>シシュツ</t>
    </rPh>
    <phoneticPr fontId="3"/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</si>
  <si>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3"/>
  </si>
  <si>
    <t>建設仮勘定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</si>
  <si>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</si>
  <si>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</si>
  <si>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t>未払金</t>
    <rPh sb="0" eb="2">
      <t>ミハラ</t>
    </rPh>
    <rPh sb="2" eb="3">
      <t>キン</t>
    </rPh>
    <phoneticPr fontId="3"/>
  </si>
  <si>
    <t>短期貸付金</t>
    <rPh sb="0" eb="2">
      <t>タンキ</t>
    </rPh>
    <rPh sb="2" eb="5">
      <t>カシツケキン</t>
    </rPh>
    <phoneticPr fontId="3"/>
  </si>
  <si>
    <t>未払費用</t>
    <rPh sb="0" eb="2">
      <t>ミハラ</t>
    </rPh>
    <rPh sb="2" eb="4">
      <t>ヒヨウ</t>
    </rPh>
    <phoneticPr fontId="3"/>
  </si>
  <si>
    <t>(単位：千円）</t>
    <rPh sb="4" eb="6">
      <t>センエン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</si>
  <si>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</si>
  <si>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</si>
  <si>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その他の支出</t>
    <rPh sb="2" eb="3">
      <t>ホカ</t>
    </rPh>
    <rPh sb="4" eb="6">
      <t>シシュツ</t>
    </rPh>
    <phoneticPr fontId="3"/>
  </si>
  <si>
    <t>賞与等引当金</t>
    <rPh sb="2" eb="3">
      <t>ナド</t>
    </rPh>
    <phoneticPr fontId="3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</si>
  <si>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</si>
  <si>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r>
      <t>その他</t>
    </r>
    <r>
      <rPr>
        <sz val="11"/>
        <color indexed="8"/>
        <rFont val="ＭＳ Ｐゴシック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</si>
  <si>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</si>
  <si>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</si>
  <si>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</si>
  <si>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</si>
  <si>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物件費</t>
    <rPh sb="0" eb="3">
      <t>ブッケンヒ</t>
    </rPh>
    <phoneticPr fontId="3"/>
  </si>
  <si>
    <t>インフラ資産</t>
    <rPh sb="4" eb="6">
      <t>シサン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</si>
  <si>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</si>
  <si>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余剰分（不足分）</t>
    <rPh sb="0" eb="3">
      <t>ヨジョウブン</t>
    </rPh>
    <rPh sb="4" eb="7">
      <t>フソクブン</t>
    </rPh>
    <phoneticPr fontId="3"/>
  </si>
  <si>
    <t>出資金</t>
    <rPh sb="0" eb="3">
      <t>シュッシキン</t>
    </rPh>
    <phoneticPr fontId="3"/>
  </si>
  <si>
    <t>土地</t>
    <rPh sb="0" eb="2">
      <t>トチ</t>
    </rPh>
    <phoneticPr fontId="3"/>
  </si>
  <si>
    <t>棚卸資産</t>
    <rPh sb="0" eb="2">
      <t>タナオロ</t>
    </rPh>
    <rPh sb="2" eb="4">
      <t>シサン</t>
    </rPh>
    <phoneticPr fontId="3"/>
  </si>
  <si>
    <t>工作物</t>
    <rPh sb="0" eb="3">
      <t>コウサクブツ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</si>
  <si>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</si>
  <si>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</si>
  <si>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有価証券</t>
    <rPh sb="0" eb="2">
      <t>ユウカ</t>
    </rPh>
    <rPh sb="2" eb="4">
      <t>ショウケン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</si>
  <si>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</si>
  <si>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純資産合計</t>
    <rPh sb="0" eb="3">
      <t>ジュンシサン</t>
    </rPh>
    <rPh sb="3" eb="5">
      <t>ゴウケイ</t>
    </rPh>
    <phoneticPr fontId="3"/>
  </si>
  <si>
    <t>減債基金</t>
    <rPh sb="0" eb="2">
      <t>ゲンサイ</t>
    </rPh>
    <rPh sb="2" eb="4">
      <t>キキン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</si>
  <si>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</si>
  <si>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</si>
  <si>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</si>
  <si>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</si>
  <si>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r>
      <rPr>
        <sz val="10"/>
        <color indexed="8"/>
        <rFont val="ＭＳ Ｐゴシック"/>
      </rPr>
      <t>職員</t>
    </r>
    <r>
      <rPr>
        <sz val="10"/>
        <color auto="1"/>
        <rFont val="ＭＳ Ｐゴシック"/>
      </rPr>
      <t>給与費</t>
    </r>
    <rPh sb="0" eb="2">
      <t>ショクイン</t>
    </rPh>
    <rPh sb="2" eb="4">
      <t>キュウヨ</t>
    </rPh>
    <rPh sb="4" eb="5">
      <t>ヒ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</si>
  <si>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</si>
  <si>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物件費等</t>
    <rPh sb="0" eb="3">
      <t>ブッケンヒ</t>
    </rPh>
    <rPh sb="3" eb="4">
      <t>ナド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</si>
  <si>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</si>
  <si>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</si>
  <si>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</si>
  <si>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</si>
  <si>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</si>
  <si>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</si>
  <si>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</si>
  <si>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</si>
  <si>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他会計への繰出金</t>
    <rPh sb="0" eb="1">
      <t>ホカ</t>
    </rPh>
    <rPh sb="2" eb="3">
      <t>ケイ</t>
    </rPh>
    <rPh sb="5" eb="6">
      <t>クリ</t>
    </rPh>
    <rPh sb="6" eb="8">
      <t>シュッキン</t>
    </rPh>
    <phoneticPr fontId="3"/>
  </si>
  <si>
    <t>本年度差額</t>
    <rPh sb="0" eb="3">
      <t>ホンネンド</t>
    </rPh>
    <rPh sb="3" eb="5">
      <t>サガク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</si>
  <si>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</si>
  <si>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経常収益</t>
    <rPh sb="0" eb="2">
      <t>ケイジョウ</t>
    </rPh>
    <rPh sb="2" eb="4">
      <t>シュウエキ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</si>
  <si>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</si>
  <si>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</si>
  <si>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</si>
  <si>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</si>
  <si>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</si>
  <si>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一般会計等行政コスト計算書</t>
    <rPh sb="0" eb="2">
      <t>イッパン</t>
    </rPh>
    <rPh sb="2" eb="4">
      <t>カイケイ</t>
    </rPh>
    <rPh sb="4" eb="5">
      <t>トウ</t>
    </rPh>
    <rPh sb="5" eb="7">
      <t>ギョウセイ</t>
    </rPh>
    <rPh sb="10" eb="13">
      <t>ケイサンショ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</si>
  <si>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</si>
  <si>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</si>
  <si>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</si>
  <si>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</si>
  <si>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</si>
  <si>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</si>
  <si>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1" eb="3">
      <t>ヨウシキ</t>
    </rPh>
    <rPh sb="3" eb="4">
      <t>ダイ</t>
    </rPh>
    <rPh sb="5" eb="6">
      <t>ゴウ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</si>
  <si>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</si>
  <si>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</si>
  <si>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</si>
  <si>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</si>
  <si>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</si>
  <si>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</si>
  <si>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</si>
  <si>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</si>
  <si>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</si>
  <si>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</si>
  <si>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</si>
  <si>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</si>
  <si>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至　平成３１年３月３１日</t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</si>
  <si>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</si>
  <si>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</si>
  <si>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</si>
  <si>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</si>
  <si>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</si>
  <si>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</si>
  <si>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船舶減価償却累計額</t>
  </si>
  <si>
    <t>その他の業務費用</t>
    <rPh sb="2" eb="3">
      <t>タ</t>
    </rPh>
    <rPh sb="4" eb="6">
      <t>ギョウム</t>
    </rPh>
    <rPh sb="6" eb="8">
      <t>ヒヨウ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</si>
  <si>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</si>
  <si>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</si>
  <si>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</si>
  <si>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</si>
  <si>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</si>
  <si>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</si>
  <si>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</si>
  <si>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</si>
  <si>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</si>
  <si>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</si>
  <si>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船舶</t>
  </si>
  <si>
    <t>その他の収入</t>
    <rPh sb="2" eb="3">
      <t>ホカ</t>
    </rPh>
    <rPh sb="4" eb="6">
      <t>シュウニュウ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</si>
  <si>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</si>
  <si>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</si>
  <si>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</si>
  <si>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</si>
  <si>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</si>
  <si>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</si>
  <si>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</si>
  <si>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</si>
  <si>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</si>
  <si>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</si>
  <si>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</si>
  <si>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</si>
  <si>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</si>
  <si>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</si>
  <si>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自　平成３０年４月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ニチ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</si>
  <si>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</si>
  <si>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</si>
  <si>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</si>
  <si>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</si>
  <si>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</si>
  <si>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</si>
  <si>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</si>
  <si>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</si>
  <si>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</si>
  <si>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</si>
  <si>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</si>
  <si>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</si>
  <si>
    <t>浮標等減価償却累計額</t>
  </si>
  <si>
    <t>預り金</t>
  </si>
  <si>
    <t>その他</t>
  </si>
  <si>
    <t>投資損失引当金</t>
  </si>
  <si>
    <t>経常費用</t>
  </si>
  <si>
    <t>業務費用</t>
  </si>
  <si>
    <t>　</t>
  </si>
  <si>
    <t>（単位：千円）</t>
    <rPh sb="1" eb="3">
      <t>タンイ</t>
    </rPh>
    <rPh sb="4" eb="6">
      <t>センエン</t>
    </rPh>
    <phoneticPr fontId="3"/>
  </si>
  <si>
    <t>ＢＳ現金預金</t>
    <rPh sb="2" eb="4">
      <t>ゲンキン</t>
    </rPh>
    <rPh sb="4" eb="6">
      <t>ヨキン</t>
    </rPh>
    <phoneticPr fontId="3"/>
  </si>
  <si>
    <t>一般会計等貸借対照表</t>
    <rPh sb="0" eb="2">
      <t>イッパン</t>
    </rPh>
    <rPh sb="2" eb="4">
      <t>カイケイ</t>
    </rPh>
    <rPh sb="4" eb="5">
      <t>トウ</t>
    </rPh>
    <rPh sb="5" eb="7">
      <t>タイシャク</t>
    </rPh>
    <rPh sb="7" eb="10">
      <t>タイショウヒョウ</t>
    </rPh>
    <phoneticPr fontId="3"/>
  </si>
  <si>
    <t>一般会計等純資産変動計算書</t>
    <rPh sb="0" eb="2">
      <t>イッパン</t>
    </rPh>
    <rPh sb="2" eb="4">
      <t>カイケイ</t>
    </rPh>
    <rPh sb="4" eb="5">
      <t>トウ</t>
    </rPh>
    <rPh sb="5" eb="8">
      <t>ジュンシサン</t>
    </rPh>
    <rPh sb="8" eb="10">
      <t>ヘンドウ</t>
    </rPh>
    <rPh sb="10" eb="13">
      <t>ケイサンショ</t>
    </rPh>
    <phoneticPr fontId="3"/>
  </si>
  <si>
    <t>一般会計等資金収支計算書</t>
    <rPh sb="0" eb="2">
      <t>イッパン</t>
    </rPh>
    <rPh sb="2" eb="4">
      <t>カイケイ</t>
    </rPh>
    <rPh sb="4" eb="5">
      <t>トウ</t>
    </rPh>
    <rPh sb="5" eb="7">
      <t>シキン</t>
    </rPh>
    <rPh sb="7" eb="9">
      <t>シュウシ</t>
    </rPh>
    <rPh sb="9" eb="12">
      <t>ケイサンショ</t>
    </rPh>
    <phoneticPr fontId="3"/>
  </si>
  <si>
    <t>-</t>
  </si>
  <si>
    <t>（平成３1年３月３１日現在）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</si>
  <si>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自　　平成３０年４月　１日</t>
    <rPh sb="0" eb="1">
      <t>ジ</t>
    </rPh>
    <rPh sb="3" eb="5">
      <t>ヘイセイ</t>
    </rPh>
    <rPh sb="7" eb="8">
      <t>ネン</t>
    </rPh>
    <rPh sb="9" eb="10">
      <t>ツキ</t>
    </rPh>
    <rPh sb="12" eb="13">
      <t>ニチ</t>
    </rPh>
    <phoneticPr fontId="3"/>
  </si>
  <si>
    <t>至　　平成３１年３月３１日</t>
    <rPh sb="0" eb="1">
      <t>イタ</t>
    </rPh>
    <rPh sb="3" eb="5">
      <t>ヘイセイ</t>
    </rPh>
    <rPh sb="7" eb="8">
      <t>ネン</t>
    </rPh>
    <rPh sb="9" eb="10">
      <t>ツキ</t>
    </rPh>
    <rPh sb="12" eb="13">
      <t>ニチ</t>
    </rPh>
    <phoneticPr fontId="3"/>
  </si>
  <si>
    <t>自　　平成３０年４月　１日</t>
    <rPh sb="0" eb="1">
      <t>ジ</t>
    </rPh>
    <rPh sb="3" eb="5">
      <t>ヘイセイ</t>
    </rPh>
    <rPh sb="7" eb="8">
      <t>ネン</t>
    </rPh>
    <rPh sb="9" eb="10">
      <t>ガツ</t>
    </rPh>
    <rPh sb="12" eb="13">
      <t>ニチ</t>
    </rPh>
    <phoneticPr fontId="3"/>
  </si>
  <si>
    <t xml:space="preserve"> 【資産の部】</t>
    <rPh sb="5" eb="6">
      <t>ブ</t>
    </rPh>
    <phoneticPr fontId="3"/>
  </si>
  <si>
    <t xml:space="preserve"> 【純資産の部】</t>
    <rPh sb="2" eb="5">
      <t>ジュンシサン</t>
    </rPh>
    <rPh sb="6" eb="7">
      <t>ブ</t>
    </rPh>
    <phoneticPr fontId="3"/>
  </si>
  <si>
    <t xml:space="preserve"> 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</si>
</sst>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2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0.5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20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</font>
    <font>
      <i/>
      <strike/>
      <sz val="11"/>
      <color auto="1"/>
      <name val="ＭＳ Ｐゴシック"/>
      <family val="3"/>
    </font>
    <font>
      <i/>
      <strike/>
      <sz val="11"/>
      <color rgb="FFFF0000"/>
      <name val="ＭＳ Ｐゴシック"/>
      <family val="3"/>
    </font>
    <font>
      <i/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0"/>
      <color theme="1"/>
      <name val="ＭＳ Ｐゴシック"/>
      <family val="3"/>
    </font>
    <font>
      <i/>
      <sz val="10"/>
      <color auto="1"/>
      <name val="ＭＳ Ｐゴシック"/>
      <family val="3"/>
    </font>
    <font>
      <sz val="14"/>
      <color auto="1"/>
      <name val="ＭＳ Ｐゴシック"/>
      <family val="3"/>
    </font>
    <font>
      <b/>
      <sz val="9"/>
      <color auto="1"/>
      <name val="ＭＳ Ｐゴシック"/>
      <family val="3"/>
    </font>
    <font>
      <b/>
      <sz val="12"/>
      <color auto="1"/>
      <name val="ＭＳ Ｐゴシック"/>
      <family val="3"/>
    </font>
    <font>
      <sz val="8"/>
      <color auto="1"/>
      <name val="ＭＳ Ｐゴシック"/>
      <family val="3"/>
    </font>
    <font>
      <sz val="9"/>
      <color theme="1"/>
      <name val="ＭＳ Ｐゴシック"/>
      <family val="3"/>
    </font>
    <font>
      <sz val="9.5"/>
      <color auto="1"/>
      <name val="ＭＳ Ｐゴシック"/>
      <family val="3"/>
    </font>
    <font>
      <i/>
      <sz val="9"/>
      <color auto="1"/>
      <name val="ＭＳ Ｐゴシック"/>
      <family val="3"/>
    </font>
    <font>
      <i/>
      <strike/>
      <sz val="9"/>
      <color auto="1"/>
      <name val="ＭＳ Ｐゴシック"/>
      <family val="3"/>
    </font>
    <font>
      <sz val="16"/>
      <color auto="1"/>
      <name val="ＭＳ Ｐゴシック"/>
      <family val="3"/>
    </font>
    <font>
      <b/>
      <sz val="10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1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6" fillId="0" borderId="0" xfId="0" applyFont="1" applyBorder="1" applyAlignme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38" fontId="0" fillId="2" borderId="4" xfId="5" applyFont="1" applyFill="1" applyBorder="1" applyAlignment="1">
      <alignment vertical="center"/>
    </xf>
    <xf numFmtId="38" fontId="0" fillId="2" borderId="2" xfId="5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38" fontId="0" fillId="2" borderId="0" xfId="5" applyFont="1" applyFill="1" applyBorder="1" applyAlignment="1">
      <alignment vertical="center"/>
    </xf>
    <xf numFmtId="38" fontId="0" fillId="2" borderId="5" xfId="5" applyFont="1" applyFill="1" applyBorder="1" applyAlignment="1">
      <alignment horizontal="center" vertical="center"/>
    </xf>
    <xf numFmtId="38" fontId="9" fillId="2" borderId="0" xfId="5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38" fontId="10" fillId="2" borderId="0" xfId="5" applyFont="1" applyFill="1" applyBorder="1" applyAlignment="1">
      <alignment vertical="center"/>
    </xf>
    <xf numFmtId="38" fontId="11" fillId="2" borderId="0" xfId="5" applyFont="1" applyFill="1" applyBorder="1" applyAlignment="1">
      <alignment vertical="center"/>
    </xf>
    <xf numFmtId="38" fontId="12" fillId="2" borderId="0" xfId="5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38" fontId="0" fillId="2" borderId="6" xfId="5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right" vertical="center"/>
    </xf>
    <xf numFmtId="176" fontId="0" fillId="2" borderId="9" xfId="0" applyNumberFormat="1" applyFont="1" applyFill="1" applyBorder="1" applyAlignment="1">
      <alignment vertical="center"/>
    </xf>
    <xf numFmtId="176" fontId="0" fillId="2" borderId="7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176" fontId="0" fillId="2" borderId="11" xfId="0" applyNumberFormat="1" applyFont="1" applyFill="1" applyBorder="1" applyAlignment="1">
      <alignment horizontal="right" vertical="center"/>
    </xf>
    <xf numFmtId="176" fontId="0" fillId="2" borderId="12" xfId="0" applyNumberFormat="1" applyFont="1" applyFill="1" applyBorder="1" applyAlignment="1">
      <alignment vertical="center"/>
    </xf>
    <xf numFmtId="176" fontId="0" fillId="2" borderId="10" xfId="0" applyNumberFormat="1" applyFont="1" applyFill="1" applyBorder="1" applyAlignment="1">
      <alignment vertical="center"/>
    </xf>
    <xf numFmtId="38" fontId="0" fillId="0" borderId="3" xfId="5" applyFont="1" applyFill="1" applyBorder="1" applyAlignment="1">
      <alignment vertical="center"/>
    </xf>
    <xf numFmtId="38" fontId="0" fillId="0" borderId="4" xfId="5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38" fontId="0" fillId="0" borderId="13" xfId="5" applyFont="1" applyFill="1" applyBorder="1" applyAlignment="1">
      <alignment vertical="center"/>
    </xf>
    <xf numFmtId="38" fontId="0" fillId="2" borderId="14" xfId="5" applyFont="1" applyFill="1" applyBorder="1" applyAlignment="1">
      <alignment horizontal="center" vertical="center"/>
    </xf>
    <xf numFmtId="38" fontId="0" fillId="0" borderId="15" xfId="5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8" fontId="0" fillId="0" borderId="0" xfId="5" applyFont="1" applyFill="1" applyBorder="1" applyAlignment="1">
      <alignment vertical="center"/>
    </xf>
    <xf numFmtId="38" fontId="0" fillId="2" borderId="17" xfId="5" applyFont="1" applyFill="1" applyBorder="1" applyAlignment="1">
      <alignment horizontal="center" vertical="center"/>
    </xf>
    <xf numFmtId="38" fontId="0" fillId="2" borderId="0" xfId="5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38" fontId="9" fillId="0" borderId="0" xfId="5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2" borderId="23" xfId="0" applyNumberFormat="1" applyFont="1" applyFill="1" applyBorder="1" applyAlignment="1">
      <alignment horizontal="right" vertical="center"/>
    </xf>
    <xf numFmtId="176" fontId="0" fillId="2" borderId="24" xfId="0" applyNumberFormat="1" applyFont="1" applyFill="1" applyBorder="1" applyAlignment="1">
      <alignment horizontal="right" vertical="center"/>
    </xf>
    <xf numFmtId="176" fontId="0" fillId="2" borderId="25" xfId="0" applyNumberFormat="1" applyFont="1" applyFill="1" applyBorder="1" applyAlignment="1">
      <alignment vertical="center"/>
    </xf>
    <xf numFmtId="176" fontId="0" fillId="2" borderId="7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176" fontId="0" fillId="2" borderId="26" xfId="0" applyNumberFormat="1" applyFont="1" applyFill="1" applyBorder="1" applyAlignment="1">
      <alignment horizontal="right" vertical="center"/>
    </xf>
    <xf numFmtId="176" fontId="0" fillId="2" borderId="27" xfId="0" applyNumberFormat="1" applyFont="1" applyFill="1" applyBorder="1" applyAlignment="1">
      <alignment horizontal="right" vertical="center"/>
    </xf>
    <xf numFmtId="176" fontId="0" fillId="2" borderId="28" xfId="0" applyNumberFormat="1" applyFont="1" applyFill="1" applyBorder="1" applyAlignment="1">
      <alignment vertical="center"/>
    </xf>
    <xf numFmtId="176" fontId="0" fillId="2" borderId="1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2" borderId="2" xfId="0" applyFont="1" applyFill="1" applyBorder="1" applyAlignment="1">
      <alignment horizontal="center" vertical="center"/>
    </xf>
    <xf numFmtId="38" fontId="5" fillId="0" borderId="4" xfId="5" applyFont="1" applyFill="1" applyBorder="1" applyAlignment="1">
      <alignment vertical="center"/>
    </xf>
    <xf numFmtId="38" fontId="5" fillId="0" borderId="14" xfId="5" applyFont="1" applyFill="1" applyBorder="1" applyAlignment="1">
      <alignment vertical="center"/>
    </xf>
    <xf numFmtId="38" fontId="15" fillId="0" borderId="2" xfId="5" applyFont="1" applyFill="1" applyBorder="1" applyAlignment="1">
      <alignment vertical="center"/>
    </xf>
    <xf numFmtId="38" fontId="5" fillId="0" borderId="29" xfId="5" applyFont="1" applyFill="1" applyBorder="1" applyAlignment="1">
      <alignment vertical="center"/>
    </xf>
    <xf numFmtId="38" fontId="5" fillId="0" borderId="0" xfId="5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5" fillId="2" borderId="5" xfId="0" applyFont="1" applyFill="1" applyBorder="1" applyAlignment="1">
      <alignment horizontal="center" vertical="center"/>
    </xf>
    <xf numFmtId="38" fontId="15" fillId="2" borderId="0" xfId="5" applyFont="1" applyFill="1" applyBorder="1" applyAlignment="1">
      <alignment vertical="center"/>
    </xf>
    <xf numFmtId="38" fontId="5" fillId="0" borderId="17" xfId="5" applyFont="1" applyFill="1" applyBorder="1" applyAlignment="1">
      <alignment vertical="center"/>
    </xf>
    <xf numFmtId="38" fontId="5" fillId="0" borderId="5" xfId="5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8" fontId="16" fillId="0" borderId="0" xfId="5" applyFont="1" applyFill="1" applyBorder="1" applyAlignment="1">
      <alignment vertical="center"/>
    </xf>
    <xf numFmtId="38" fontId="5" fillId="2" borderId="0" xfId="5" applyFont="1" applyFill="1" applyBorder="1" applyAlignment="1">
      <alignment vertical="center"/>
    </xf>
    <xf numFmtId="38" fontId="15" fillId="0" borderId="0" xfId="5" applyFont="1" applyFill="1" applyBorder="1" applyAlignment="1">
      <alignment vertical="center"/>
    </xf>
    <xf numFmtId="38" fontId="16" fillId="0" borderId="29" xfId="5" applyFont="1" applyFill="1" applyBorder="1" applyAlignment="1">
      <alignment vertical="center"/>
    </xf>
    <xf numFmtId="38" fontId="5" fillId="2" borderId="17" xfId="5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29" xfId="0" applyFont="1" applyFill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5" fillId="2" borderId="7" xfId="0" applyFont="1" applyFill="1" applyBorder="1" applyAlignment="1">
      <alignment horizontal="center"/>
    </xf>
    <xf numFmtId="176" fontId="5" fillId="0" borderId="8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23" xfId="0" applyNumberFormat="1" applyFont="1" applyBorder="1" applyAlignment="1">
      <alignment vertical="center"/>
    </xf>
    <xf numFmtId="176" fontId="5" fillId="0" borderId="30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2" borderId="10" xfId="0" applyFont="1" applyFill="1" applyBorder="1" applyAlignment="1">
      <alignment horizontal="center"/>
    </xf>
    <xf numFmtId="176" fontId="5" fillId="0" borderId="11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26" xfId="0" applyNumberFormat="1" applyFont="1" applyBorder="1" applyAlignment="1">
      <alignment vertical="center"/>
    </xf>
    <xf numFmtId="176" fontId="5" fillId="0" borderId="31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vertic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5" fillId="2" borderId="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38" fontId="21" fillId="0" borderId="32" xfId="5" applyFont="1" applyFill="1" applyBorder="1" applyAlignment="1">
      <alignment vertical="center"/>
    </xf>
    <xf numFmtId="38" fontId="2" fillId="0" borderId="4" xfId="5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3" applyFont="1" applyFill="1" applyBorder="1" applyAlignment="1">
      <alignment horizontal="left" vertical="center"/>
    </xf>
    <xf numFmtId="38" fontId="2" fillId="0" borderId="13" xfId="5" applyFont="1" applyFill="1" applyBorder="1" applyAlignment="1">
      <alignment vertical="center"/>
    </xf>
    <xf numFmtId="38" fontId="2" fillId="0" borderId="14" xfId="5" applyFont="1" applyFill="1" applyBorder="1" applyAlignment="1">
      <alignment vertical="center"/>
    </xf>
    <xf numFmtId="38" fontId="2" fillId="0" borderId="33" xfId="5" applyFont="1" applyFill="1" applyBorder="1" applyAlignment="1">
      <alignment vertical="center"/>
    </xf>
    <xf numFmtId="38" fontId="21" fillId="0" borderId="16" xfId="5" applyFont="1" applyFill="1" applyBorder="1" applyAlignment="1">
      <alignment vertical="center"/>
    </xf>
    <xf numFmtId="0" fontId="22" fillId="0" borderId="29" xfId="0" applyFont="1" applyBorder="1" applyAlignment="1">
      <alignment vertical="top" wrapText="1"/>
    </xf>
    <xf numFmtId="0" fontId="22" fillId="0" borderId="0" xfId="0" applyFont="1" applyBorder="1" applyAlignment="1">
      <alignment vertical="top"/>
    </xf>
    <xf numFmtId="0" fontId="5" fillId="2" borderId="2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38" fontId="2" fillId="0" borderId="34" xfId="5" applyFont="1" applyFill="1" applyBorder="1" applyAlignment="1">
      <alignment vertical="center"/>
    </xf>
    <xf numFmtId="38" fontId="2" fillId="0" borderId="0" xfId="5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8" xfId="3" applyFont="1" applyFill="1" applyBorder="1" applyAlignment="1">
      <alignment vertical="center"/>
    </xf>
    <xf numFmtId="0" fontId="21" fillId="0" borderId="17" xfId="3" applyFont="1" applyFill="1" applyBorder="1" applyAlignment="1">
      <alignment vertical="center"/>
    </xf>
    <xf numFmtId="0" fontId="21" fillId="0" borderId="35" xfId="3" applyFont="1" applyFill="1" applyBorder="1" applyAlignment="1">
      <alignment vertical="center"/>
    </xf>
    <xf numFmtId="0" fontId="2" fillId="0" borderId="19" xfId="3" applyFont="1" applyFill="1" applyBorder="1" applyAlignment="1">
      <alignment vertical="center"/>
    </xf>
    <xf numFmtId="0" fontId="22" fillId="0" borderId="29" xfId="0" applyFont="1" applyBorder="1" applyAlignment="1">
      <alignment vertical="top"/>
    </xf>
    <xf numFmtId="38" fontId="23" fillId="0" borderId="34" xfId="5" applyFont="1" applyFill="1" applyBorder="1" applyAlignment="1">
      <alignment vertical="center"/>
    </xf>
    <xf numFmtId="38" fontId="23" fillId="0" borderId="0" xfId="5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" fillId="0" borderId="0" xfId="3" applyFont="1" applyFill="1" applyBorder="1" applyAlignment="1">
      <alignment horizontal="left" vertical="center"/>
    </xf>
    <xf numFmtId="0" fontId="2" fillId="0" borderId="17" xfId="3" applyFont="1" applyFill="1" applyBorder="1" applyAlignment="1">
      <alignment vertical="center"/>
    </xf>
    <xf numFmtId="0" fontId="23" fillId="0" borderId="0" xfId="3" applyFont="1" applyFill="1" applyBorder="1" applyAlignment="1">
      <alignment horizontal="left" vertical="center"/>
    </xf>
    <xf numFmtId="0" fontId="23" fillId="0" borderId="18" xfId="3" applyFont="1" applyFill="1" applyBorder="1" applyAlignment="1">
      <alignment vertical="center"/>
    </xf>
    <xf numFmtId="0" fontId="23" fillId="0" borderId="35" xfId="3" applyFont="1" applyFill="1" applyBorder="1" applyAlignment="1">
      <alignment vertical="center"/>
    </xf>
    <xf numFmtId="0" fontId="23" fillId="0" borderId="19" xfId="3" applyFont="1" applyFill="1" applyBorder="1" applyAlignment="1">
      <alignment vertical="center"/>
    </xf>
    <xf numFmtId="0" fontId="23" fillId="0" borderId="35" xfId="3" applyFont="1" applyFill="1" applyBorder="1" applyAlignment="1">
      <alignment horizontal="left" vertical="center"/>
    </xf>
    <xf numFmtId="0" fontId="2" fillId="0" borderId="17" xfId="3" applyFont="1" applyFill="1" applyBorder="1" applyAlignment="1">
      <alignment horizontal="left" vertical="center"/>
    </xf>
    <xf numFmtId="0" fontId="23" fillId="0" borderId="18" xfId="3" applyFont="1" applyFill="1" applyBorder="1" applyAlignment="1">
      <alignment horizontal="left" vertical="center"/>
    </xf>
    <xf numFmtId="0" fontId="23" fillId="0" borderId="19" xfId="3" applyFont="1" applyFill="1" applyBorder="1" applyAlignment="1">
      <alignment horizontal="left" vertical="center"/>
    </xf>
    <xf numFmtId="0" fontId="24" fillId="0" borderId="35" xfId="3" applyFont="1" applyFill="1" applyBorder="1" applyAlignment="1">
      <alignment horizontal="left" vertical="center"/>
    </xf>
    <xf numFmtId="0" fontId="0" fillId="0" borderId="0" xfId="0" applyFont="1" applyBorder="1" applyAlignment="1">
      <alignment horizontal="right"/>
    </xf>
    <xf numFmtId="0" fontId="5" fillId="2" borderId="3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23" fillId="0" borderId="34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2" fillId="0" borderId="38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39" xfId="0" applyNumberFormat="1" applyFont="1" applyBorder="1" applyAlignment="1">
      <alignment horizontal="right" vertical="center"/>
    </xf>
    <xf numFmtId="176" fontId="21" fillId="0" borderId="39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4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41" xfId="0" applyNumberFormat="1" applyFont="1" applyBorder="1" applyAlignment="1">
      <alignment horizontal="right" vertical="center"/>
    </xf>
    <xf numFmtId="176" fontId="21" fillId="0" borderId="41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0" fontId="5" fillId="2" borderId="29" xfId="0" applyFont="1" applyFill="1" applyBorder="1">
      <alignment vertical="center"/>
    </xf>
    <xf numFmtId="0" fontId="20" fillId="2" borderId="43" xfId="0" applyFont="1" applyFill="1" applyBorder="1" applyAlignment="1">
      <alignment horizontal="center" vertical="center" wrapText="1"/>
    </xf>
    <xf numFmtId="176" fontId="2" fillId="0" borderId="44" xfId="0" applyNumberFormat="1" applyFont="1" applyBorder="1">
      <alignment vertical="center"/>
    </xf>
    <xf numFmtId="176" fontId="2" fillId="0" borderId="45" xfId="0" applyNumberFormat="1" applyFont="1" applyBorder="1" applyAlignment="1">
      <alignment horizontal="right" vertical="center"/>
    </xf>
    <xf numFmtId="176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6" fontId="21" fillId="0" borderId="48" xfId="0" applyNumberFormat="1" applyFont="1" applyBorder="1" applyAlignment="1">
      <alignment horizontal="right" vertical="center"/>
    </xf>
    <xf numFmtId="176" fontId="2" fillId="0" borderId="49" xfId="0" applyNumberFormat="1" applyFont="1" applyBorder="1" applyAlignment="1">
      <alignment vertical="center"/>
    </xf>
    <xf numFmtId="176" fontId="2" fillId="0" borderId="43" xfId="0" applyNumberFormat="1" applyFont="1" applyBorder="1" applyAlignment="1">
      <alignment vertical="center"/>
    </xf>
    <xf numFmtId="176" fontId="2" fillId="0" borderId="44" xfId="0" applyNumberFormat="1" applyFont="1" applyBorder="1" applyAlignment="1">
      <alignment vertical="center"/>
    </xf>
    <xf numFmtId="0" fontId="20" fillId="0" borderId="0" xfId="0" applyFont="1" applyBorder="1" applyAlignment="1">
      <alignment horizontal="right"/>
    </xf>
    <xf numFmtId="0" fontId="5" fillId="2" borderId="50" xfId="0" applyFont="1" applyFill="1" applyBorder="1">
      <alignment vertical="center"/>
    </xf>
    <xf numFmtId="0" fontId="20" fillId="2" borderId="28" xfId="0" applyFont="1" applyFill="1" applyBorder="1" applyAlignment="1">
      <alignment horizontal="center" vertical="center" wrapText="1"/>
    </xf>
    <xf numFmtId="176" fontId="2" fillId="3" borderId="51" xfId="5" applyNumberFormat="1" applyFont="1" applyFill="1" applyBorder="1" applyAlignment="1">
      <alignment vertical="center"/>
    </xf>
    <xf numFmtId="176" fontId="2" fillId="0" borderId="52" xfId="0" applyNumberFormat="1" applyFont="1" applyBorder="1" applyAlignment="1">
      <alignment horizontal="right" vertical="center"/>
    </xf>
    <xf numFmtId="176" fontId="2" fillId="0" borderId="53" xfId="0" applyNumberFormat="1" applyFont="1" applyBorder="1" applyAlignment="1">
      <alignment horizontal="right" vertical="center"/>
    </xf>
    <xf numFmtId="176" fontId="21" fillId="0" borderId="52" xfId="0" applyNumberFormat="1" applyFont="1" applyBorder="1" applyAlignment="1">
      <alignment horizontal="right" vertical="center"/>
    </xf>
    <xf numFmtId="176" fontId="2" fillId="0" borderId="54" xfId="0" applyNumberFormat="1" applyFont="1" applyBorder="1" applyAlignment="1">
      <alignment horizontal="right" vertical="center"/>
    </xf>
    <xf numFmtId="176" fontId="2" fillId="2" borderId="55" xfId="5" applyNumberFormat="1" applyFont="1" applyFill="1" applyBorder="1" applyAlignment="1">
      <alignment vertical="center"/>
    </xf>
    <xf numFmtId="176" fontId="2" fillId="2" borderId="56" xfId="5" applyNumberFormat="1" applyFont="1" applyFill="1" applyBorder="1" applyAlignment="1">
      <alignment vertical="center"/>
    </xf>
    <xf numFmtId="176" fontId="2" fillId="2" borderId="51" xfId="5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38" fontId="5" fillId="0" borderId="3" xfId="5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15" fillId="0" borderId="32" xfId="0" applyFont="1" applyFill="1" applyBorder="1" applyAlignment="1">
      <alignment horizontal="left" vertical="center"/>
    </xf>
    <xf numFmtId="0" fontId="15" fillId="0" borderId="33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0" borderId="29" xfId="3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15" fillId="0" borderId="18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0" xfId="3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vertical="center"/>
    </xf>
    <xf numFmtId="0" fontId="5" fillId="2" borderId="36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15" fillId="0" borderId="21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76" fontId="5" fillId="0" borderId="37" xfId="0" applyNumberFormat="1" applyFont="1" applyBorder="1" applyAlignment="1">
      <alignment vertical="center"/>
    </xf>
    <xf numFmtId="41" fontId="5" fillId="0" borderId="8" xfId="0" applyNumberFormat="1" applyFont="1" applyBorder="1" applyAlignment="1">
      <alignment horizontal="right" vertical="center" wrapText="1"/>
    </xf>
    <xf numFmtId="176" fontId="5" fillId="0" borderId="24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38" xfId="0" applyNumberFormat="1" applyFont="1" applyBorder="1" applyAlignment="1">
      <alignment vertical="center"/>
    </xf>
    <xf numFmtId="176" fontId="5" fillId="0" borderId="25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5" fillId="0" borderId="50" xfId="0" applyNumberFormat="1" applyFont="1" applyBorder="1" applyAlignment="1">
      <alignment vertical="center"/>
    </xf>
    <xf numFmtId="41" fontId="5" fillId="0" borderId="11" xfId="0" applyNumberFormat="1" applyFont="1" applyBorder="1" applyAlignment="1">
      <alignment horizontal="right" vertical="center" wrapText="1"/>
    </xf>
    <xf numFmtId="176" fontId="5" fillId="0" borderId="27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58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</cellXfs>
  <cellStyles count="6">
    <cellStyle name="標準" xfId="0" builtinId="0"/>
    <cellStyle name="標準 2" xfId="1"/>
    <cellStyle name="標準_03.04.01.財務諸表雛形_様式_桜内案１_コピー03　普通会計４表2006.12.23_仕訳" xfId="2"/>
    <cellStyle name="標準_別冊１　Ｐ2～Ｐ5　普通会計４表20070113_仕訳" xfId="3"/>
    <cellStyle name="標準１" xfId="4"/>
    <cellStyle name="桁区切り" xfId="5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280"/>
  <sheetViews>
    <sheetView showGridLines="0" tabSelected="1" view="pageBreakPreview" zoomScale="110" zoomScaleSheetLayoutView="110" workbookViewId="0">
      <selection activeCell="AA20" sqref="AA20:AB20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25" style="1" customWidth="1"/>
    <col min="14" max="15" width="6.625" style="1" customWidth="1"/>
    <col min="16" max="17" width="2.125" style="1" customWidth="1"/>
    <col min="18" max="25" width="3.875" style="1" customWidth="1"/>
    <col min="26" max="26" width="4.125" style="1" customWidth="1"/>
    <col min="27" max="28" width="6.625" style="1" customWidth="1"/>
    <col min="29" max="29" width="0.625" style="1" customWidth="1"/>
    <col min="30" max="16384" width="9" style="1"/>
  </cols>
  <sheetData>
    <row r="1" spans="1:28" ht="18" customHeight="1">
      <c r="B1" s="9" t="s">
        <v>155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23.25" customHeight="1">
      <c r="A2" s="7"/>
      <c r="B2" s="10" t="s">
        <v>166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21" customHeight="1">
      <c r="B3" s="11" t="s">
        <v>170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s="2" customFormat="1" ht="16.5" customHeight="1">
      <c r="B4" s="6"/>
      <c r="AB4" s="65" t="s">
        <v>164</v>
      </c>
    </row>
    <row r="5" spans="1:28" s="3" customFormat="1" ht="14.25" customHeight="1">
      <c r="B5" s="12" t="s">
        <v>3</v>
      </c>
      <c r="C5" s="16"/>
      <c r="D5" s="16"/>
      <c r="E5" s="16"/>
      <c r="F5" s="16"/>
      <c r="G5" s="16"/>
      <c r="H5" s="16"/>
      <c r="I5" s="25"/>
      <c r="J5" s="25"/>
      <c r="K5" s="25"/>
      <c r="L5" s="25"/>
      <c r="M5" s="25"/>
      <c r="N5" s="30" t="s">
        <v>5</v>
      </c>
      <c r="O5" s="34"/>
      <c r="P5" s="16" t="s">
        <v>3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30" t="s">
        <v>5</v>
      </c>
      <c r="AB5" s="34"/>
    </row>
    <row r="6" spans="1:28" s="4" customFormat="1" ht="14.65" customHeight="1">
      <c r="B6" s="13" t="s">
        <v>174</v>
      </c>
      <c r="C6" s="17"/>
      <c r="D6" s="18"/>
      <c r="E6" s="21"/>
      <c r="F6" s="21"/>
      <c r="G6" s="21"/>
      <c r="H6" s="21"/>
      <c r="I6" s="17"/>
      <c r="J6" s="17"/>
      <c r="K6" s="17"/>
      <c r="L6" s="17"/>
      <c r="M6" s="17"/>
      <c r="N6" s="31"/>
      <c r="O6" s="35"/>
      <c r="P6" s="38" t="s">
        <v>0</v>
      </c>
      <c r="Q6" s="48"/>
      <c r="R6" s="48"/>
      <c r="S6" s="48"/>
      <c r="T6" s="48"/>
      <c r="U6" s="48"/>
      <c r="V6" s="6"/>
      <c r="W6" s="51"/>
      <c r="X6" s="51"/>
      <c r="Y6" s="51"/>
      <c r="Z6" s="51"/>
      <c r="AA6" s="31"/>
      <c r="AB6" s="35"/>
    </row>
    <row r="7" spans="1:28" s="4" customFormat="1" ht="14.65" customHeight="1">
      <c r="B7" s="14"/>
      <c r="C7" s="18" t="s">
        <v>11</v>
      </c>
      <c r="D7" s="18"/>
      <c r="E7" s="18"/>
      <c r="F7" s="18"/>
      <c r="G7" s="18"/>
      <c r="H7" s="18"/>
      <c r="I7" s="17"/>
      <c r="J7" s="17"/>
      <c r="K7" s="17"/>
      <c r="L7" s="17"/>
      <c r="M7" s="17"/>
      <c r="N7" s="31">
        <f>N8+N36+N39</f>
        <v>138057059</v>
      </c>
      <c r="O7" s="35"/>
      <c r="P7" s="39"/>
      <c r="Q7" s="18" t="s">
        <v>8</v>
      </c>
      <c r="R7" s="18"/>
      <c r="S7" s="18"/>
      <c r="T7" s="18"/>
      <c r="U7" s="18"/>
      <c r="V7" s="17"/>
      <c r="W7" s="17"/>
      <c r="X7" s="17"/>
      <c r="Y7" s="17"/>
      <c r="Z7" s="17"/>
      <c r="AA7" s="31">
        <f>SUM(AA8:AB12)</f>
        <v>36536743</v>
      </c>
      <c r="AB7" s="35"/>
    </row>
    <row r="8" spans="1:28" s="4" customFormat="1" ht="14.65" customHeight="1">
      <c r="B8" s="14"/>
      <c r="C8" s="18"/>
      <c r="D8" s="18" t="s">
        <v>9</v>
      </c>
      <c r="E8" s="18"/>
      <c r="F8" s="18"/>
      <c r="G8" s="18"/>
      <c r="H8" s="18"/>
      <c r="I8" s="17"/>
      <c r="J8" s="17"/>
      <c r="K8" s="17"/>
      <c r="L8" s="17"/>
      <c r="M8" s="17"/>
      <c r="N8" s="31">
        <f>N9+N25+N34+N35</f>
        <v>132418777</v>
      </c>
      <c r="O8" s="35"/>
      <c r="P8" s="39"/>
      <c r="Q8" s="18"/>
      <c r="R8" s="18" t="s">
        <v>4</v>
      </c>
      <c r="S8" s="18"/>
      <c r="T8" s="18"/>
      <c r="U8" s="18"/>
      <c r="V8" s="17"/>
      <c r="W8" s="17"/>
      <c r="X8" s="17"/>
      <c r="Y8" s="17"/>
      <c r="Z8" s="17"/>
      <c r="AA8" s="31">
        <v>30407085</v>
      </c>
      <c r="AB8" s="35"/>
    </row>
    <row r="9" spans="1:28" s="4" customFormat="1" ht="14.65" customHeight="1">
      <c r="B9" s="14"/>
      <c r="C9" s="18"/>
      <c r="D9" s="18"/>
      <c r="E9" s="18" t="s">
        <v>13</v>
      </c>
      <c r="F9" s="18"/>
      <c r="G9" s="18"/>
      <c r="H9" s="18"/>
      <c r="I9" s="17"/>
      <c r="J9" s="17"/>
      <c r="K9" s="17"/>
      <c r="L9" s="17"/>
      <c r="M9" s="17"/>
      <c r="N9" s="31">
        <f>SUM(N10:O24)</f>
        <v>75765395</v>
      </c>
      <c r="O9" s="35"/>
      <c r="P9" s="39"/>
      <c r="Q9" s="18"/>
      <c r="R9" s="20" t="s">
        <v>15</v>
      </c>
      <c r="S9" s="18"/>
      <c r="T9" s="18"/>
      <c r="U9" s="18"/>
      <c r="V9" s="17"/>
      <c r="W9" s="17"/>
      <c r="X9" s="17"/>
      <c r="Y9" s="17"/>
      <c r="Z9" s="17"/>
      <c r="AA9" s="31">
        <v>694162</v>
      </c>
      <c r="AB9" s="35"/>
    </row>
    <row r="10" spans="1:28" s="4" customFormat="1" ht="14.65" customHeight="1">
      <c r="B10" s="14"/>
      <c r="C10" s="18"/>
      <c r="D10" s="18"/>
      <c r="E10" s="18"/>
      <c r="F10" s="18" t="s">
        <v>16</v>
      </c>
      <c r="G10" s="18"/>
      <c r="H10" s="18"/>
      <c r="I10" s="17"/>
      <c r="J10" s="17"/>
      <c r="K10" s="17"/>
      <c r="L10" s="17"/>
      <c r="M10" s="17"/>
      <c r="N10" s="31">
        <v>47546776</v>
      </c>
      <c r="O10" s="35"/>
      <c r="P10" s="39"/>
      <c r="Q10" s="18"/>
      <c r="R10" s="18" t="s">
        <v>19</v>
      </c>
      <c r="S10" s="18"/>
      <c r="T10" s="18"/>
      <c r="U10" s="18"/>
      <c r="V10" s="17"/>
      <c r="W10" s="17"/>
      <c r="X10" s="17"/>
      <c r="Y10" s="17"/>
      <c r="Z10" s="17"/>
      <c r="AA10" s="31">
        <v>5435148</v>
      </c>
      <c r="AB10" s="35"/>
    </row>
    <row r="11" spans="1:28" s="4" customFormat="1" ht="14.65" customHeight="1">
      <c r="B11" s="14"/>
      <c r="C11" s="18"/>
      <c r="D11" s="18"/>
      <c r="E11" s="18"/>
      <c r="F11" s="18" t="s">
        <v>12</v>
      </c>
      <c r="G11" s="18"/>
      <c r="H11" s="18"/>
      <c r="I11" s="17"/>
      <c r="J11" s="17"/>
      <c r="K11" s="17"/>
      <c r="L11" s="17"/>
      <c r="M11" s="17"/>
      <c r="N11" s="31">
        <v>29190</v>
      </c>
      <c r="O11" s="35"/>
      <c r="P11" s="39"/>
      <c r="Q11" s="18"/>
      <c r="R11" s="18" t="s">
        <v>20</v>
      </c>
      <c r="S11" s="18"/>
      <c r="T11" s="18"/>
      <c r="U11" s="18"/>
      <c r="V11" s="17"/>
      <c r="W11" s="17"/>
      <c r="X11" s="17"/>
      <c r="Y11" s="17"/>
      <c r="Z11" s="17"/>
      <c r="AA11" s="31">
        <v>348</v>
      </c>
      <c r="AB11" s="35"/>
    </row>
    <row r="12" spans="1:28" s="4" customFormat="1" ht="14.65" customHeight="1">
      <c r="B12" s="14"/>
      <c r="C12" s="18"/>
      <c r="D12" s="18"/>
      <c r="E12" s="18"/>
      <c r="F12" s="18" t="s">
        <v>21</v>
      </c>
      <c r="G12" s="18"/>
      <c r="H12" s="18"/>
      <c r="I12" s="17"/>
      <c r="J12" s="17"/>
      <c r="K12" s="17"/>
      <c r="L12" s="17"/>
      <c r="M12" s="17"/>
      <c r="N12" s="31">
        <v>61392227</v>
      </c>
      <c r="O12" s="35"/>
      <c r="P12" s="39"/>
      <c r="Q12" s="48"/>
      <c r="R12" s="18" t="s">
        <v>24</v>
      </c>
      <c r="S12" s="18"/>
      <c r="T12" s="18"/>
      <c r="U12" s="18"/>
      <c r="V12" s="17"/>
      <c r="W12" s="17"/>
      <c r="X12" s="17"/>
      <c r="Y12" s="17"/>
      <c r="Z12" s="17"/>
      <c r="AA12" s="31" t="s">
        <v>169</v>
      </c>
      <c r="AB12" s="35"/>
    </row>
    <row r="13" spans="1:28" s="4" customFormat="1" ht="14.65" customHeight="1">
      <c r="B13" s="14"/>
      <c r="C13" s="18"/>
      <c r="D13" s="18"/>
      <c r="E13" s="18"/>
      <c r="F13" s="18" t="s">
        <v>27</v>
      </c>
      <c r="G13" s="18"/>
      <c r="H13" s="18"/>
      <c r="I13" s="17"/>
      <c r="J13" s="17"/>
      <c r="K13" s="17"/>
      <c r="L13" s="17"/>
      <c r="M13" s="17"/>
      <c r="N13" s="31">
        <v>-34515380</v>
      </c>
      <c r="O13" s="35"/>
      <c r="P13" s="39"/>
      <c r="Q13" s="18" t="s">
        <v>156</v>
      </c>
      <c r="R13" s="18"/>
      <c r="S13" s="18"/>
      <c r="T13" s="18"/>
      <c r="U13" s="18"/>
      <c r="V13" s="17"/>
      <c r="W13" s="17"/>
      <c r="X13" s="17"/>
      <c r="Y13" s="17"/>
      <c r="Z13" s="17"/>
      <c r="AA13" s="31">
        <f>SUM(AA14:AB21)</f>
        <v>3363177</v>
      </c>
      <c r="AB13" s="35"/>
    </row>
    <row r="14" spans="1:28" s="4" customFormat="1" ht="14.65" customHeight="1">
      <c r="B14" s="14"/>
      <c r="C14" s="18"/>
      <c r="D14" s="18"/>
      <c r="E14" s="18"/>
      <c r="F14" s="18" t="s">
        <v>28</v>
      </c>
      <c r="G14" s="18"/>
      <c r="H14" s="18"/>
      <c r="I14" s="17"/>
      <c r="J14" s="17"/>
      <c r="K14" s="17"/>
      <c r="L14" s="17"/>
      <c r="M14" s="17"/>
      <c r="N14" s="31">
        <v>3203049</v>
      </c>
      <c r="O14" s="35"/>
      <c r="P14" s="39"/>
      <c r="Q14" s="48"/>
      <c r="R14" s="20" t="s">
        <v>33</v>
      </c>
      <c r="S14" s="18"/>
      <c r="T14" s="18"/>
      <c r="U14" s="18"/>
      <c r="V14" s="17"/>
      <c r="W14" s="17"/>
      <c r="X14" s="17"/>
      <c r="Y14" s="17"/>
      <c r="Z14" s="17"/>
      <c r="AA14" s="31">
        <v>2660934</v>
      </c>
      <c r="AB14" s="35"/>
    </row>
    <row r="15" spans="1:28" s="4" customFormat="1" ht="14.65" customHeight="1">
      <c r="B15" s="14"/>
      <c r="C15" s="18"/>
      <c r="D15" s="18"/>
      <c r="E15" s="18"/>
      <c r="F15" s="18" t="s">
        <v>35</v>
      </c>
      <c r="G15" s="18"/>
      <c r="H15" s="18"/>
      <c r="I15" s="17"/>
      <c r="J15" s="17"/>
      <c r="K15" s="17"/>
      <c r="L15" s="17"/>
      <c r="M15" s="17"/>
      <c r="N15" s="31">
        <v>-1936480</v>
      </c>
      <c r="O15" s="35"/>
      <c r="P15" s="39"/>
      <c r="Q15" s="48"/>
      <c r="R15" s="20" t="s">
        <v>37</v>
      </c>
      <c r="S15" s="20"/>
      <c r="T15" s="20"/>
      <c r="U15" s="20"/>
      <c r="V15" s="56"/>
      <c r="W15" s="56"/>
      <c r="X15" s="56"/>
      <c r="Y15" s="56"/>
      <c r="Z15" s="56"/>
      <c r="AA15" s="31">
        <v>169395</v>
      </c>
      <c r="AB15" s="35"/>
    </row>
    <row r="16" spans="1:28" s="4" customFormat="1" ht="14.65" customHeight="1">
      <c r="B16" s="14"/>
      <c r="C16" s="18"/>
      <c r="D16" s="18"/>
      <c r="E16" s="18"/>
      <c r="F16" s="18" t="s">
        <v>128</v>
      </c>
      <c r="G16" s="23"/>
      <c r="H16" s="23"/>
      <c r="I16" s="26"/>
      <c r="J16" s="26"/>
      <c r="K16" s="26"/>
      <c r="L16" s="26"/>
      <c r="M16" s="26"/>
      <c r="N16" s="31" t="s">
        <v>169</v>
      </c>
      <c r="O16" s="35"/>
      <c r="P16" s="39"/>
      <c r="Q16" s="48"/>
      <c r="R16" s="20" t="s">
        <v>39</v>
      </c>
      <c r="S16" s="20"/>
      <c r="T16" s="20"/>
      <c r="U16" s="20"/>
      <c r="V16" s="56"/>
      <c r="W16" s="56"/>
      <c r="X16" s="56"/>
      <c r="Y16" s="56"/>
      <c r="Z16" s="56"/>
      <c r="AA16" s="31" t="s">
        <v>169</v>
      </c>
      <c r="AB16" s="35"/>
    </row>
    <row r="17" spans="2:28" s="4" customFormat="1" ht="14.65" customHeight="1">
      <c r="B17" s="14"/>
      <c r="C17" s="18"/>
      <c r="D17" s="18"/>
      <c r="E17" s="18"/>
      <c r="F17" s="18" t="s">
        <v>116</v>
      </c>
      <c r="G17" s="23"/>
      <c r="H17" s="23"/>
      <c r="I17" s="26"/>
      <c r="J17" s="26"/>
      <c r="K17" s="26"/>
      <c r="L17" s="26"/>
      <c r="M17" s="26"/>
      <c r="N17" s="31" t="s">
        <v>169</v>
      </c>
      <c r="O17" s="35"/>
      <c r="P17" s="40"/>
      <c r="Q17" s="48"/>
      <c r="R17" s="20" t="s">
        <v>22</v>
      </c>
      <c r="S17" s="20"/>
      <c r="T17" s="20"/>
      <c r="U17" s="20"/>
      <c r="V17" s="56"/>
      <c r="W17" s="56"/>
      <c r="X17" s="56"/>
      <c r="Y17" s="56"/>
      <c r="Z17" s="56"/>
      <c r="AA17" s="31" t="s">
        <v>169</v>
      </c>
      <c r="AB17" s="35"/>
    </row>
    <row r="18" spans="2:28" s="4" customFormat="1" ht="14.65" customHeight="1">
      <c r="B18" s="14"/>
      <c r="C18" s="18"/>
      <c r="D18" s="18"/>
      <c r="E18" s="18"/>
      <c r="F18" s="18" t="s">
        <v>31</v>
      </c>
      <c r="G18" s="23"/>
      <c r="H18" s="23"/>
      <c r="I18" s="26"/>
      <c r="J18" s="26"/>
      <c r="K18" s="26"/>
      <c r="L18" s="26"/>
      <c r="M18" s="26"/>
      <c r="N18" s="31" t="s">
        <v>169</v>
      </c>
      <c r="O18" s="35"/>
      <c r="P18" s="40"/>
      <c r="Q18" s="48"/>
      <c r="R18" s="20" t="s">
        <v>41</v>
      </c>
      <c r="S18" s="20"/>
      <c r="T18" s="20"/>
      <c r="U18" s="20"/>
      <c r="V18" s="56"/>
      <c r="W18" s="56"/>
      <c r="X18" s="56"/>
      <c r="Y18" s="56"/>
      <c r="Z18" s="56"/>
      <c r="AA18" s="31" t="s">
        <v>169</v>
      </c>
      <c r="AB18" s="35"/>
    </row>
    <row r="19" spans="2:28" s="4" customFormat="1" ht="14.65" customHeight="1">
      <c r="B19" s="14"/>
      <c r="C19" s="18"/>
      <c r="D19" s="18"/>
      <c r="E19" s="18"/>
      <c r="F19" s="18" t="s">
        <v>157</v>
      </c>
      <c r="G19" s="23"/>
      <c r="H19" s="23"/>
      <c r="I19" s="26"/>
      <c r="J19" s="26"/>
      <c r="K19" s="26"/>
      <c r="L19" s="26"/>
      <c r="M19" s="26"/>
      <c r="N19" s="31" t="s">
        <v>169</v>
      </c>
      <c r="O19" s="35"/>
      <c r="P19" s="39"/>
      <c r="Q19" s="48"/>
      <c r="R19" s="18" t="s">
        <v>44</v>
      </c>
      <c r="S19" s="18"/>
      <c r="T19" s="18"/>
      <c r="U19" s="18"/>
      <c r="V19" s="17"/>
      <c r="W19" s="17"/>
      <c r="X19" s="17"/>
      <c r="Y19" s="17"/>
      <c r="Z19" s="17"/>
      <c r="AA19" s="31">
        <v>313030</v>
      </c>
      <c r="AB19" s="35"/>
    </row>
    <row r="20" spans="2:28" s="4" customFormat="1" ht="14.65" customHeight="1">
      <c r="B20" s="14"/>
      <c r="C20" s="18"/>
      <c r="D20" s="18"/>
      <c r="E20" s="18"/>
      <c r="F20" s="18" t="s">
        <v>25</v>
      </c>
      <c r="G20" s="23"/>
      <c r="H20" s="23"/>
      <c r="I20" s="26"/>
      <c r="J20" s="26"/>
      <c r="K20" s="26"/>
      <c r="L20" s="26"/>
      <c r="M20" s="26"/>
      <c r="N20" s="31" t="s">
        <v>169</v>
      </c>
      <c r="O20" s="35"/>
      <c r="P20" s="39"/>
      <c r="Q20" s="48"/>
      <c r="R20" s="55" t="s">
        <v>158</v>
      </c>
      <c r="S20" s="48"/>
      <c r="T20" s="48"/>
      <c r="U20" s="48"/>
      <c r="V20" s="51"/>
      <c r="W20" s="51"/>
      <c r="X20" s="51"/>
      <c r="Y20" s="51"/>
      <c r="Z20" s="51"/>
      <c r="AA20" s="31">
        <v>219818</v>
      </c>
      <c r="AB20" s="35"/>
    </row>
    <row r="21" spans="2:28" s="4" customFormat="1" ht="14.65" customHeight="1">
      <c r="B21" s="14"/>
      <c r="C21" s="18"/>
      <c r="D21" s="18"/>
      <c r="E21" s="18"/>
      <c r="F21" s="18" t="s">
        <v>45</v>
      </c>
      <c r="G21" s="23"/>
      <c r="H21" s="23"/>
      <c r="I21" s="26"/>
      <c r="J21" s="26"/>
      <c r="K21" s="26"/>
      <c r="L21" s="26"/>
      <c r="M21" s="26"/>
      <c r="N21" s="31" t="s">
        <v>169</v>
      </c>
      <c r="O21" s="35"/>
      <c r="P21" s="41"/>
      <c r="Q21" s="48"/>
      <c r="R21" s="48" t="s">
        <v>24</v>
      </c>
      <c r="S21" s="48"/>
      <c r="T21" s="48"/>
      <c r="U21" s="48"/>
      <c r="V21" s="51"/>
      <c r="W21" s="51"/>
      <c r="X21" s="51"/>
      <c r="Y21" s="51"/>
      <c r="Z21" s="51"/>
      <c r="AA21" s="31" t="s">
        <v>169</v>
      </c>
      <c r="AB21" s="35"/>
    </row>
    <row r="22" spans="2:28" s="4" customFormat="1" ht="14.65" customHeight="1">
      <c r="B22" s="14"/>
      <c r="C22" s="18"/>
      <c r="D22" s="18"/>
      <c r="E22" s="18"/>
      <c r="F22" s="18" t="s">
        <v>159</v>
      </c>
      <c r="G22" s="18"/>
      <c r="H22" s="18"/>
      <c r="I22" s="17"/>
      <c r="J22" s="17"/>
      <c r="K22" s="17"/>
      <c r="L22" s="17"/>
      <c r="M22" s="17"/>
      <c r="N22" s="31" t="s">
        <v>169</v>
      </c>
      <c r="O22" s="35"/>
      <c r="P22" s="42" t="s">
        <v>36</v>
      </c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61">
        <f>AA7+AA13</f>
        <v>39899920</v>
      </c>
      <c r="AB22" s="66"/>
    </row>
    <row r="23" spans="2:28" s="4" customFormat="1" ht="14.65" customHeight="1">
      <c r="B23" s="14"/>
      <c r="C23" s="18"/>
      <c r="D23" s="18"/>
      <c r="E23" s="18"/>
      <c r="F23" s="18" t="s">
        <v>46</v>
      </c>
      <c r="G23" s="18"/>
      <c r="H23" s="18"/>
      <c r="I23" s="17"/>
      <c r="J23" s="17"/>
      <c r="K23" s="17"/>
      <c r="L23" s="17"/>
      <c r="M23" s="17"/>
      <c r="N23" s="31" t="s">
        <v>169</v>
      </c>
      <c r="O23" s="35"/>
      <c r="P23" s="43" t="s">
        <v>175</v>
      </c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31"/>
      <c r="AB23" s="35"/>
    </row>
    <row r="24" spans="2:28" s="4" customFormat="1" ht="14.65" customHeight="1">
      <c r="B24" s="14"/>
      <c r="C24" s="18"/>
      <c r="D24" s="18"/>
      <c r="E24" s="18"/>
      <c r="F24" s="18" t="s">
        <v>34</v>
      </c>
      <c r="G24" s="18"/>
      <c r="H24" s="18"/>
      <c r="I24" s="17"/>
      <c r="J24" s="17"/>
      <c r="K24" s="17"/>
      <c r="L24" s="17"/>
      <c r="M24" s="17"/>
      <c r="N24" s="31">
        <v>46013</v>
      </c>
      <c r="O24" s="35"/>
      <c r="P24" s="39" t="s">
        <v>176</v>
      </c>
      <c r="Q24" s="20" t="s">
        <v>49</v>
      </c>
      <c r="R24" s="24"/>
      <c r="S24" s="24"/>
      <c r="T24" s="24"/>
      <c r="U24" s="24"/>
      <c r="V24" s="28"/>
      <c r="W24" s="28"/>
      <c r="X24" s="28"/>
      <c r="Y24" s="28"/>
      <c r="Z24" s="28"/>
      <c r="AA24" s="31">
        <f>'３．純資産変動計算書'!L23</f>
        <v>137942707</v>
      </c>
      <c r="AB24" s="35"/>
    </row>
    <row r="25" spans="2:28" s="4" customFormat="1" ht="14.65" customHeight="1">
      <c r="B25" s="14"/>
      <c r="C25" s="18"/>
      <c r="D25" s="18"/>
      <c r="E25" s="18" t="s">
        <v>52</v>
      </c>
      <c r="F25" s="18"/>
      <c r="G25" s="18"/>
      <c r="H25" s="18"/>
      <c r="I25" s="17"/>
      <c r="J25" s="17"/>
      <c r="K25" s="17"/>
      <c r="L25" s="17"/>
      <c r="M25" s="17"/>
      <c r="N25" s="31">
        <f>SUM(N26:O33)</f>
        <v>56321531</v>
      </c>
      <c r="O25" s="35"/>
      <c r="P25" s="39" t="s">
        <v>176</v>
      </c>
      <c r="Q25" s="51" t="s">
        <v>54</v>
      </c>
      <c r="R25" s="24"/>
      <c r="S25" s="24"/>
      <c r="T25" s="24"/>
      <c r="U25" s="24"/>
      <c r="V25" s="28"/>
      <c r="W25" s="28"/>
      <c r="X25" s="28"/>
      <c r="Y25" s="28"/>
      <c r="Z25" s="28"/>
      <c r="AA25" s="31">
        <f>'３．純資産変動計算書'!M23</f>
        <v>-36057298</v>
      </c>
      <c r="AB25" s="35"/>
    </row>
    <row r="26" spans="2:28" s="4" customFormat="1" ht="14.65" customHeight="1">
      <c r="B26" s="14"/>
      <c r="C26" s="18"/>
      <c r="D26" s="18"/>
      <c r="E26" s="18"/>
      <c r="F26" s="18" t="s">
        <v>56</v>
      </c>
      <c r="G26" s="18"/>
      <c r="H26" s="18"/>
      <c r="I26" s="17"/>
      <c r="J26" s="17"/>
      <c r="K26" s="17"/>
      <c r="L26" s="17"/>
      <c r="M26" s="17"/>
      <c r="N26" s="31">
        <v>36596292</v>
      </c>
      <c r="O26" s="35"/>
      <c r="P26" s="40"/>
      <c r="Q26" s="51"/>
      <c r="R26" s="51"/>
      <c r="S26" s="51"/>
      <c r="T26" s="51"/>
      <c r="U26" s="51"/>
      <c r="V26" s="51"/>
      <c r="W26" s="51"/>
      <c r="X26" s="51"/>
      <c r="Y26" s="51"/>
      <c r="Z26" s="57"/>
      <c r="AA26" s="31"/>
      <c r="AB26" s="35"/>
    </row>
    <row r="27" spans="2:28" s="4" customFormat="1" ht="14.65" customHeight="1">
      <c r="B27" s="14"/>
      <c r="C27" s="18"/>
      <c r="D27" s="18"/>
      <c r="E27" s="18"/>
      <c r="F27" s="18" t="s">
        <v>21</v>
      </c>
      <c r="G27" s="18"/>
      <c r="H27" s="18"/>
      <c r="I27" s="17"/>
      <c r="J27" s="17"/>
      <c r="K27" s="17"/>
      <c r="L27" s="17"/>
      <c r="M27" s="17"/>
      <c r="N27" s="31">
        <v>1487717</v>
      </c>
      <c r="O27" s="35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31"/>
      <c r="AB27" s="35"/>
    </row>
    <row r="28" spans="2:28" s="4" customFormat="1" ht="14.65" customHeight="1">
      <c r="B28" s="14"/>
      <c r="C28" s="18"/>
      <c r="D28" s="18"/>
      <c r="E28" s="18"/>
      <c r="F28" s="18" t="s">
        <v>27</v>
      </c>
      <c r="G28" s="18"/>
      <c r="H28" s="18"/>
      <c r="I28" s="17"/>
      <c r="J28" s="17"/>
      <c r="K28" s="17"/>
      <c r="L28" s="17"/>
      <c r="M28" s="17"/>
      <c r="N28" s="31">
        <v>-423469</v>
      </c>
      <c r="O28" s="35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31"/>
      <c r="AB28" s="35"/>
    </row>
    <row r="29" spans="2:28" s="4" customFormat="1" ht="14.65" customHeight="1">
      <c r="B29" s="14"/>
      <c r="C29" s="18"/>
      <c r="D29" s="18"/>
      <c r="E29" s="18"/>
      <c r="F29" s="18" t="s">
        <v>58</v>
      </c>
      <c r="G29" s="18"/>
      <c r="H29" s="18"/>
      <c r="I29" s="17"/>
      <c r="J29" s="17"/>
      <c r="K29" s="17"/>
      <c r="L29" s="17"/>
      <c r="M29" s="17"/>
      <c r="N29" s="31">
        <v>47546739</v>
      </c>
      <c r="O29" s="35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31"/>
      <c r="AB29" s="35"/>
    </row>
    <row r="30" spans="2:28" s="4" customFormat="1" ht="14.65" customHeight="1">
      <c r="B30" s="14"/>
      <c r="C30" s="18"/>
      <c r="D30" s="18"/>
      <c r="E30" s="18"/>
      <c r="F30" s="18" t="s">
        <v>35</v>
      </c>
      <c r="G30" s="18"/>
      <c r="H30" s="18"/>
      <c r="I30" s="17"/>
      <c r="J30" s="17"/>
      <c r="K30" s="17"/>
      <c r="L30" s="17"/>
      <c r="M30" s="17"/>
      <c r="N30" s="31">
        <v>-29102908</v>
      </c>
      <c r="O30" s="35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31"/>
      <c r="AB30" s="35"/>
    </row>
    <row r="31" spans="2:28" s="4" customFormat="1" ht="14.65" customHeight="1">
      <c r="B31" s="14"/>
      <c r="C31" s="18"/>
      <c r="D31" s="18"/>
      <c r="E31" s="18"/>
      <c r="F31" s="18" t="s">
        <v>18</v>
      </c>
      <c r="G31" s="18"/>
      <c r="H31" s="18"/>
      <c r="I31" s="17"/>
      <c r="J31" s="17"/>
      <c r="K31" s="17"/>
      <c r="L31" s="17"/>
      <c r="M31" s="17"/>
      <c r="N31" s="31" t="s">
        <v>169</v>
      </c>
      <c r="O31" s="35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31"/>
      <c r="AB31" s="35"/>
    </row>
    <row r="32" spans="2:28" s="4" customFormat="1" ht="14.65" customHeight="1">
      <c r="B32" s="14"/>
      <c r="C32" s="18"/>
      <c r="D32" s="18"/>
      <c r="E32" s="18"/>
      <c r="F32" s="18" t="s">
        <v>46</v>
      </c>
      <c r="G32" s="18"/>
      <c r="H32" s="18"/>
      <c r="I32" s="17"/>
      <c r="J32" s="17"/>
      <c r="K32" s="17"/>
      <c r="L32" s="17"/>
      <c r="M32" s="17"/>
      <c r="N32" s="31" t="s">
        <v>169</v>
      </c>
      <c r="O32" s="35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31"/>
      <c r="AB32" s="35"/>
    </row>
    <row r="33" spans="2:28" s="4" customFormat="1" ht="14.65" customHeight="1">
      <c r="B33" s="14"/>
      <c r="C33" s="18"/>
      <c r="D33" s="18"/>
      <c r="E33" s="18"/>
      <c r="F33" s="18" t="s">
        <v>34</v>
      </c>
      <c r="G33" s="18"/>
      <c r="H33" s="18"/>
      <c r="I33" s="17"/>
      <c r="J33" s="17"/>
      <c r="K33" s="17"/>
      <c r="L33" s="17"/>
      <c r="M33" s="17"/>
      <c r="N33" s="31">
        <v>217160</v>
      </c>
      <c r="O33" s="35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31"/>
      <c r="AB33" s="35"/>
    </row>
    <row r="34" spans="2:28" s="4" customFormat="1" ht="14.65" customHeight="1">
      <c r="B34" s="14"/>
      <c r="C34" s="18"/>
      <c r="D34" s="18"/>
      <c r="E34" s="18" t="s">
        <v>2</v>
      </c>
      <c r="F34" s="22"/>
      <c r="G34" s="22"/>
      <c r="H34" s="22"/>
      <c r="I34" s="27"/>
      <c r="J34" s="27"/>
      <c r="K34" s="27"/>
      <c r="L34" s="27"/>
      <c r="M34" s="27"/>
      <c r="N34" s="31">
        <v>1075081</v>
      </c>
      <c r="O34" s="35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31"/>
      <c r="AB34" s="35"/>
    </row>
    <row r="35" spans="2:28" s="4" customFormat="1" ht="14.65" customHeight="1">
      <c r="B35" s="14"/>
      <c r="C35" s="18"/>
      <c r="D35" s="18"/>
      <c r="E35" s="18" t="s">
        <v>50</v>
      </c>
      <c r="F35" s="22"/>
      <c r="G35" s="22"/>
      <c r="H35" s="22"/>
      <c r="I35" s="27"/>
      <c r="J35" s="27"/>
      <c r="K35" s="27"/>
      <c r="L35" s="27"/>
      <c r="M35" s="27"/>
      <c r="N35" s="31">
        <v>-743230</v>
      </c>
      <c r="O35" s="35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31"/>
      <c r="AB35" s="35"/>
    </row>
    <row r="36" spans="2:28" s="4" customFormat="1" ht="14.65" customHeight="1">
      <c r="B36" s="14"/>
      <c r="C36" s="18"/>
      <c r="D36" s="18" t="s">
        <v>59</v>
      </c>
      <c r="E36" s="18"/>
      <c r="F36" s="22"/>
      <c r="G36" s="22"/>
      <c r="H36" s="22"/>
      <c r="I36" s="27"/>
      <c r="J36" s="27"/>
      <c r="K36" s="27"/>
      <c r="L36" s="27"/>
      <c r="M36" s="27"/>
      <c r="N36" s="31">
        <f>SUM(N37:O38)</f>
        <v>648</v>
      </c>
      <c r="O36" s="35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31"/>
      <c r="AB36" s="35"/>
    </row>
    <row r="37" spans="2:28" s="4" customFormat="1" ht="14.65" customHeight="1">
      <c r="B37" s="14"/>
      <c r="C37" s="18"/>
      <c r="D37" s="18"/>
      <c r="E37" s="18" t="s">
        <v>60</v>
      </c>
      <c r="F37" s="18"/>
      <c r="G37" s="18"/>
      <c r="H37" s="18"/>
      <c r="I37" s="17"/>
      <c r="J37" s="17"/>
      <c r="K37" s="17"/>
      <c r="L37" s="17"/>
      <c r="M37" s="17"/>
      <c r="N37" s="31">
        <v>648</v>
      </c>
      <c r="O37" s="35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31"/>
      <c r="AB37" s="35"/>
    </row>
    <row r="38" spans="2:28" s="4" customFormat="1" ht="14.65" customHeight="1">
      <c r="B38" s="14"/>
      <c r="C38" s="18"/>
      <c r="D38" s="18"/>
      <c r="E38" s="18" t="s">
        <v>159</v>
      </c>
      <c r="F38" s="18"/>
      <c r="G38" s="18"/>
      <c r="H38" s="18"/>
      <c r="I38" s="17"/>
      <c r="J38" s="17"/>
      <c r="K38" s="17"/>
      <c r="L38" s="17"/>
      <c r="M38" s="17"/>
      <c r="N38" s="31">
        <v>0</v>
      </c>
      <c r="O38" s="35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31"/>
      <c r="AB38" s="35"/>
    </row>
    <row r="39" spans="2:28" s="4" customFormat="1" ht="14.65" customHeight="1">
      <c r="B39" s="14"/>
      <c r="C39" s="18"/>
      <c r="D39" s="18" t="s">
        <v>26</v>
      </c>
      <c r="E39" s="18"/>
      <c r="F39" s="18"/>
      <c r="G39" s="18"/>
      <c r="H39" s="18"/>
      <c r="I39" s="18"/>
      <c r="J39" s="17"/>
      <c r="K39" s="17"/>
      <c r="L39" s="17"/>
      <c r="M39" s="17"/>
      <c r="N39" s="31">
        <f>SUM(N40,N44:O47,N50:O51)</f>
        <v>5637634</v>
      </c>
      <c r="O39" s="35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31"/>
      <c r="AB39" s="35"/>
    </row>
    <row r="40" spans="2:28" s="4" customFormat="1" ht="14.65" customHeight="1">
      <c r="B40" s="14"/>
      <c r="C40" s="18"/>
      <c r="D40" s="18"/>
      <c r="E40" s="18" t="s">
        <v>7</v>
      </c>
      <c r="F40" s="18"/>
      <c r="G40" s="18"/>
      <c r="H40" s="18"/>
      <c r="I40" s="18"/>
      <c r="J40" s="17"/>
      <c r="K40" s="17"/>
      <c r="L40" s="17"/>
      <c r="M40" s="17"/>
      <c r="N40" s="31">
        <f>SUM(N41:O43)</f>
        <v>1071446</v>
      </c>
      <c r="O40" s="3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31"/>
      <c r="AB40" s="35"/>
    </row>
    <row r="41" spans="2:28" s="4" customFormat="1" ht="14.65" customHeight="1">
      <c r="B41" s="14"/>
      <c r="C41" s="18"/>
      <c r="D41" s="18"/>
      <c r="E41" s="18"/>
      <c r="F41" s="20" t="s">
        <v>61</v>
      </c>
      <c r="G41" s="18"/>
      <c r="H41" s="18"/>
      <c r="I41" s="18"/>
      <c r="J41" s="17"/>
      <c r="K41" s="17"/>
      <c r="L41" s="17"/>
      <c r="M41" s="17"/>
      <c r="N41" s="31">
        <v>609789</v>
      </c>
      <c r="O41" s="35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31"/>
      <c r="AB41" s="35"/>
    </row>
    <row r="42" spans="2:28" s="4" customFormat="1" ht="14.65" customHeight="1">
      <c r="B42" s="14"/>
      <c r="C42" s="18"/>
      <c r="D42" s="18"/>
      <c r="E42" s="18"/>
      <c r="F42" s="20" t="s">
        <v>55</v>
      </c>
      <c r="G42" s="18"/>
      <c r="H42" s="18"/>
      <c r="I42" s="18"/>
      <c r="J42" s="17"/>
      <c r="K42" s="17"/>
      <c r="L42" s="17"/>
      <c r="M42" s="17"/>
      <c r="N42" s="31">
        <v>461657</v>
      </c>
      <c r="O42" s="35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31"/>
      <c r="AB42" s="35"/>
    </row>
    <row r="43" spans="2:28" s="4" customFormat="1" ht="14.65" customHeight="1">
      <c r="B43" s="14"/>
      <c r="C43" s="18"/>
      <c r="D43" s="18"/>
      <c r="E43" s="18"/>
      <c r="F43" s="20" t="s">
        <v>24</v>
      </c>
      <c r="G43" s="18"/>
      <c r="H43" s="18"/>
      <c r="I43" s="18"/>
      <c r="J43" s="17"/>
      <c r="K43" s="17"/>
      <c r="L43" s="17"/>
      <c r="M43" s="17"/>
      <c r="N43" s="31" t="s">
        <v>169</v>
      </c>
      <c r="O43" s="35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31"/>
      <c r="AB43" s="35"/>
    </row>
    <row r="44" spans="2:28" s="4" customFormat="1" ht="14.65" customHeight="1">
      <c r="B44" s="14"/>
      <c r="C44" s="18"/>
      <c r="D44" s="18"/>
      <c r="E44" s="18" t="s">
        <v>160</v>
      </c>
      <c r="F44" s="18"/>
      <c r="G44" s="18"/>
      <c r="H44" s="18"/>
      <c r="I44" s="17"/>
      <c r="J44" s="17"/>
      <c r="K44" s="17"/>
      <c r="L44" s="17"/>
      <c r="M44" s="17"/>
      <c r="N44" s="31" t="s">
        <v>169</v>
      </c>
      <c r="O44" s="35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31"/>
      <c r="AB44" s="35"/>
    </row>
    <row r="45" spans="2:28" s="4" customFormat="1" ht="14.65" customHeight="1">
      <c r="B45" s="14"/>
      <c r="C45" s="18"/>
      <c r="D45" s="18"/>
      <c r="E45" s="18" t="s">
        <v>62</v>
      </c>
      <c r="F45" s="18"/>
      <c r="G45" s="18"/>
      <c r="H45" s="18"/>
      <c r="I45" s="17"/>
      <c r="J45" s="17"/>
      <c r="K45" s="17"/>
      <c r="L45" s="17"/>
      <c r="M45" s="17"/>
      <c r="N45" s="31">
        <v>240981</v>
      </c>
      <c r="O45" s="35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31"/>
      <c r="AB45" s="35"/>
    </row>
    <row r="46" spans="2:28" s="4" customFormat="1" ht="14.65" customHeight="1">
      <c r="B46" s="14"/>
      <c r="C46" s="18"/>
      <c r="D46" s="18"/>
      <c r="E46" s="18" t="s">
        <v>14</v>
      </c>
      <c r="F46" s="18"/>
      <c r="G46" s="18"/>
      <c r="H46" s="18"/>
      <c r="I46" s="17"/>
      <c r="J46" s="17"/>
      <c r="K46" s="17"/>
      <c r="L46" s="17"/>
      <c r="M46" s="17"/>
      <c r="N46" s="31">
        <v>53496</v>
      </c>
      <c r="O46" s="35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31"/>
      <c r="AB46" s="35"/>
    </row>
    <row r="47" spans="2:28" s="4" customFormat="1" ht="14.65" customHeight="1">
      <c r="B47" s="14"/>
      <c r="C47" s="18"/>
      <c r="D47" s="18"/>
      <c r="E47" s="18" t="s">
        <v>6</v>
      </c>
      <c r="F47" s="18"/>
      <c r="G47" s="18"/>
      <c r="H47" s="18"/>
      <c r="I47" s="17"/>
      <c r="J47" s="17"/>
      <c r="K47" s="17"/>
      <c r="L47" s="17"/>
      <c r="M47" s="17"/>
      <c r="N47" s="31">
        <f>SUM(N48:O49)</f>
        <v>4293056</v>
      </c>
      <c r="O47" s="35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31"/>
      <c r="AB47" s="35"/>
    </row>
    <row r="48" spans="2:28" s="4" customFormat="1" ht="14.65" customHeight="1">
      <c r="B48" s="14"/>
      <c r="C48" s="18"/>
      <c r="D48" s="18"/>
      <c r="E48" s="18"/>
      <c r="F48" s="20" t="s">
        <v>64</v>
      </c>
      <c r="G48" s="18"/>
      <c r="H48" s="18"/>
      <c r="I48" s="17"/>
      <c r="J48" s="17"/>
      <c r="K48" s="17"/>
      <c r="L48" s="17"/>
      <c r="M48" s="17"/>
      <c r="N48" s="31">
        <v>687893</v>
      </c>
      <c r="O48" s="35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31"/>
      <c r="AB48" s="35"/>
    </row>
    <row r="49" spans="2:28" s="4" customFormat="1" ht="14.65" customHeight="1">
      <c r="B49" s="14"/>
      <c r="C49" s="17"/>
      <c r="D49" s="18"/>
      <c r="E49" s="18"/>
      <c r="F49" s="18" t="s">
        <v>18</v>
      </c>
      <c r="G49" s="18"/>
      <c r="H49" s="18"/>
      <c r="I49" s="17"/>
      <c r="J49" s="17"/>
      <c r="K49" s="17"/>
      <c r="L49" s="17"/>
      <c r="M49" s="17"/>
      <c r="N49" s="31">
        <v>3605163</v>
      </c>
      <c r="O49" s="35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31"/>
      <c r="AB49" s="35"/>
    </row>
    <row r="50" spans="2:28" s="4" customFormat="1" ht="14.65" customHeight="1">
      <c r="B50" s="14"/>
      <c r="C50" s="17"/>
      <c r="D50" s="18"/>
      <c r="E50" s="18" t="s">
        <v>24</v>
      </c>
      <c r="F50" s="18"/>
      <c r="G50" s="18"/>
      <c r="H50" s="18"/>
      <c r="I50" s="17"/>
      <c r="J50" s="17"/>
      <c r="K50" s="17"/>
      <c r="L50" s="17"/>
      <c r="M50" s="17"/>
      <c r="N50" s="31" t="s">
        <v>169</v>
      </c>
      <c r="O50" s="35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31"/>
      <c r="AB50" s="35"/>
    </row>
    <row r="51" spans="2:28" s="4" customFormat="1" ht="14.65" customHeight="1">
      <c r="B51" s="14"/>
      <c r="C51" s="17"/>
      <c r="D51" s="18"/>
      <c r="E51" s="20" t="s">
        <v>42</v>
      </c>
      <c r="F51" s="18"/>
      <c r="G51" s="18"/>
      <c r="H51" s="18"/>
      <c r="I51" s="17"/>
      <c r="J51" s="17"/>
      <c r="K51" s="17"/>
      <c r="L51" s="17"/>
      <c r="M51" s="17"/>
      <c r="N51" s="31">
        <v>-21345</v>
      </c>
      <c r="O51" s="35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31"/>
      <c r="AB51" s="35"/>
    </row>
    <row r="52" spans="2:28" s="4" customFormat="1" ht="14.65" customHeight="1">
      <c r="B52" s="14"/>
      <c r="C52" s="17" t="s">
        <v>29</v>
      </c>
      <c r="D52" s="18"/>
      <c r="E52" s="21"/>
      <c r="F52" s="21"/>
      <c r="G52" s="21"/>
      <c r="H52" s="17"/>
      <c r="I52" s="17"/>
      <c r="J52" s="17"/>
      <c r="K52" s="17"/>
      <c r="L52" s="17"/>
      <c r="M52" s="17"/>
      <c r="N52" s="31">
        <f>SUM(N53:O56,N59:O61)</f>
        <v>3728270</v>
      </c>
      <c r="O52" s="35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31"/>
      <c r="AB52" s="35"/>
    </row>
    <row r="53" spans="2:28" s="4" customFormat="1" ht="14.65" customHeight="1">
      <c r="B53" s="14"/>
      <c r="C53" s="17"/>
      <c r="D53" s="18" t="s">
        <v>65</v>
      </c>
      <c r="E53" s="21"/>
      <c r="F53" s="21"/>
      <c r="G53" s="21"/>
      <c r="H53" s="17"/>
      <c r="I53" s="17"/>
      <c r="J53" s="17"/>
      <c r="K53" s="17"/>
      <c r="L53" s="17"/>
      <c r="M53" s="17"/>
      <c r="N53" s="31">
        <v>2301510</v>
      </c>
      <c r="O53" s="35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31"/>
      <c r="AB53" s="35"/>
    </row>
    <row r="54" spans="2:28" s="4" customFormat="1" ht="14.65" customHeight="1">
      <c r="B54" s="14"/>
      <c r="C54" s="17"/>
      <c r="D54" s="20" t="s">
        <v>66</v>
      </c>
      <c r="E54" s="18"/>
      <c r="F54" s="22"/>
      <c r="G54" s="24"/>
      <c r="H54" s="24"/>
      <c r="I54" s="28"/>
      <c r="J54" s="17"/>
      <c r="K54" s="17"/>
      <c r="L54" s="17"/>
      <c r="M54" s="17"/>
      <c r="N54" s="31">
        <v>93089</v>
      </c>
      <c r="O54" s="35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31"/>
      <c r="AB54" s="35"/>
    </row>
    <row r="55" spans="2:28" s="4" customFormat="1" ht="14.65" customHeight="1">
      <c r="B55" s="14"/>
      <c r="C55" s="17"/>
      <c r="D55" s="18" t="s">
        <v>38</v>
      </c>
      <c r="E55" s="18"/>
      <c r="F55" s="18"/>
      <c r="G55" s="18"/>
      <c r="H55" s="18"/>
      <c r="I55" s="17"/>
      <c r="J55" s="17"/>
      <c r="K55" s="17"/>
      <c r="L55" s="17"/>
      <c r="M55" s="17"/>
      <c r="N55" s="31">
        <v>63713</v>
      </c>
      <c r="O55" s="35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31"/>
      <c r="AB55" s="35"/>
    </row>
    <row r="56" spans="2:28" s="4" customFormat="1" ht="14.65" customHeight="1">
      <c r="B56" s="14"/>
      <c r="C56" s="18"/>
      <c r="D56" s="18" t="s">
        <v>6</v>
      </c>
      <c r="E56" s="18"/>
      <c r="F56" s="22"/>
      <c r="G56" s="24"/>
      <c r="H56" s="24"/>
      <c r="I56" s="28"/>
      <c r="J56" s="28"/>
      <c r="K56" s="28"/>
      <c r="L56" s="28"/>
      <c r="M56" s="28"/>
      <c r="N56" s="31">
        <f>SUM(N57:O58)</f>
        <v>1239590</v>
      </c>
      <c r="O56" s="35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31"/>
      <c r="AB56" s="35"/>
    </row>
    <row r="57" spans="2:28" s="4" customFormat="1" ht="14.65" customHeight="1">
      <c r="B57" s="14"/>
      <c r="C57" s="18"/>
      <c r="D57" s="18"/>
      <c r="E57" s="18" t="s">
        <v>67</v>
      </c>
      <c r="F57" s="18"/>
      <c r="G57" s="18"/>
      <c r="H57" s="18"/>
      <c r="I57" s="17"/>
      <c r="J57" s="17"/>
      <c r="K57" s="17"/>
      <c r="L57" s="17"/>
      <c r="M57" s="17"/>
      <c r="N57" s="31">
        <v>1239590</v>
      </c>
      <c r="O57" s="35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31"/>
      <c r="AB57" s="35"/>
    </row>
    <row r="58" spans="2:28" s="4" customFormat="1" ht="14.65" customHeight="1">
      <c r="B58" s="14"/>
      <c r="C58" s="18"/>
      <c r="D58" s="18"/>
      <c r="E58" s="20" t="s">
        <v>64</v>
      </c>
      <c r="F58" s="18"/>
      <c r="G58" s="18"/>
      <c r="H58" s="18"/>
      <c r="I58" s="17"/>
      <c r="J58" s="17"/>
      <c r="K58" s="17"/>
      <c r="L58" s="17"/>
      <c r="M58" s="17"/>
      <c r="N58" s="31">
        <v>0</v>
      </c>
      <c r="O58" s="35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31"/>
      <c r="AB58" s="35"/>
    </row>
    <row r="59" spans="2:28" s="4" customFormat="1" ht="14.65" customHeight="1">
      <c r="B59" s="14"/>
      <c r="C59" s="18"/>
      <c r="D59" s="18" t="s">
        <v>57</v>
      </c>
      <c r="E59" s="18"/>
      <c r="F59" s="22"/>
      <c r="G59" s="24"/>
      <c r="H59" s="24"/>
      <c r="I59" s="28"/>
      <c r="J59" s="28"/>
      <c r="K59" s="28"/>
      <c r="L59" s="28"/>
      <c r="M59" s="28"/>
      <c r="N59" s="31" t="s">
        <v>169</v>
      </c>
      <c r="O59" s="35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31"/>
      <c r="AB59" s="35"/>
    </row>
    <row r="60" spans="2:28" s="4" customFormat="1" ht="14.65" customHeight="1">
      <c r="B60" s="14"/>
      <c r="C60" s="18"/>
      <c r="D60" s="18" t="s">
        <v>18</v>
      </c>
      <c r="E60" s="18"/>
      <c r="F60" s="18"/>
      <c r="G60" s="18"/>
      <c r="H60" s="18"/>
      <c r="I60" s="17"/>
      <c r="J60" s="17"/>
      <c r="K60" s="17"/>
      <c r="L60" s="17"/>
      <c r="M60" s="17"/>
      <c r="N60" s="31">
        <v>40419</v>
      </c>
      <c r="O60" s="35"/>
      <c r="P60" s="45"/>
      <c r="Q60" s="52"/>
      <c r="R60" s="52"/>
      <c r="S60" s="52"/>
      <c r="T60" s="52"/>
      <c r="U60" s="52"/>
      <c r="V60" s="52"/>
      <c r="W60" s="52"/>
      <c r="X60" s="52"/>
      <c r="Y60" s="52"/>
      <c r="Z60" s="58"/>
      <c r="AA60" s="62"/>
      <c r="AB60" s="67"/>
    </row>
    <row r="61" spans="2:28" s="4" customFormat="1" ht="16.5" customHeight="1">
      <c r="B61" s="14"/>
      <c r="C61" s="18"/>
      <c r="D61" s="20" t="s">
        <v>42</v>
      </c>
      <c r="E61" s="18"/>
      <c r="F61" s="18"/>
      <c r="G61" s="18"/>
      <c r="H61" s="18"/>
      <c r="I61" s="17"/>
      <c r="J61" s="17"/>
      <c r="K61" s="17"/>
      <c r="L61" s="17"/>
      <c r="M61" s="17"/>
      <c r="N61" s="32">
        <v>-10051</v>
      </c>
      <c r="O61" s="36"/>
      <c r="P61" s="46" t="s">
        <v>63</v>
      </c>
      <c r="Q61" s="53"/>
      <c r="R61" s="53"/>
      <c r="S61" s="53"/>
      <c r="T61" s="53"/>
      <c r="U61" s="53"/>
      <c r="V61" s="53"/>
      <c r="W61" s="53"/>
      <c r="X61" s="53"/>
      <c r="Y61" s="53"/>
      <c r="Z61" s="59"/>
      <c r="AA61" s="63">
        <f>SUM(AA24:AB25)</f>
        <v>101885409</v>
      </c>
      <c r="AB61" s="68"/>
    </row>
    <row r="62" spans="2:28" s="4" customFormat="1" ht="14.65" customHeight="1">
      <c r="B62" s="15" t="s">
        <v>30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29"/>
      <c r="N62" s="33">
        <f>N7+N52</f>
        <v>141785329</v>
      </c>
      <c r="O62" s="37"/>
      <c r="P62" s="47" t="s">
        <v>68</v>
      </c>
      <c r="Q62" s="54"/>
      <c r="R62" s="54"/>
      <c r="S62" s="54"/>
      <c r="T62" s="54"/>
      <c r="U62" s="54"/>
      <c r="V62" s="54"/>
      <c r="W62" s="54"/>
      <c r="X62" s="54"/>
      <c r="Y62" s="54"/>
      <c r="Z62" s="60"/>
      <c r="AA62" s="64">
        <f>AA22+AA61</f>
        <v>141785329</v>
      </c>
      <c r="AB62" s="69"/>
    </row>
    <row r="63" spans="2:28" s="4" customFormat="1" ht="9.75" customHeigh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AA63" s="51"/>
      <c r="AB63" s="51"/>
    </row>
    <row r="64" spans="2:28" s="4" customFormat="1" ht="14.6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AA64" s="5"/>
      <c r="AB64" s="5"/>
    </row>
    <row r="65" spans="1:28" s="4" customFormat="1" ht="5.2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AA65" s="3"/>
      <c r="AB65" s="3"/>
    </row>
    <row r="66" spans="1:28" s="4" customFormat="1" ht="14.6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AA66" s="1"/>
      <c r="AB66" s="1"/>
    </row>
    <row r="67" spans="1:28" s="4" customFormat="1" ht="14.65" customHeight="1">
      <c r="AA67" s="1"/>
      <c r="AB67" s="1"/>
    </row>
    <row r="68" spans="1:28" s="4" customFormat="1" ht="14.65" customHeight="1"/>
    <row r="69" spans="1:28" s="4" customFormat="1" ht="14.65" customHeight="1"/>
    <row r="70" spans="1:28" s="4" customFormat="1" ht="14.65" customHeight="1"/>
    <row r="71" spans="1:28" s="4" customFormat="1" ht="14.65" customHeight="1"/>
    <row r="72" spans="1:28" s="4" customFormat="1" ht="14.65" customHeight="1"/>
    <row r="73" spans="1:28" s="4" customFormat="1" ht="14.65" customHeight="1"/>
    <row r="74" spans="1:28" s="4" customFormat="1" ht="14.65" customHeight="1"/>
    <row r="75" spans="1:28" s="4" customFormat="1" ht="14.65" customHeight="1"/>
    <row r="76" spans="1:28" s="4" customFormat="1" ht="14.65" customHeight="1"/>
    <row r="77" spans="1:28" s="4" customFormat="1" ht="14.65" customHeight="1">
      <c r="A77" s="5"/>
    </row>
    <row r="78" spans="1:28" s="4" customFormat="1" ht="14.65" customHeight="1">
      <c r="A78" s="3"/>
    </row>
    <row r="79" spans="1:28" s="4" customFormat="1" ht="14.65" customHeight="1">
      <c r="A79" s="1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8" s="4" customFormat="1" ht="14.65" customHeight="1">
      <c r="A80" s="1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8" s="4" customFormat="1" ht="14.65" customHeight="1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8" s="4" customFormat="1" ht="14.65" customHeight="1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8" s="5" customFormat="1" ht="14.6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s="3" customFormat="1" ht="14.65" hidden="1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4.65" hidden="1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4.65" hidden="1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s="4" customFormat="1" ht="14.65" hidden="1" customHeight="1"/>
    <row r="88" spans="1:28" s="4" customFormat="1" ht="14.65" hidden="1" customHeight="1"/>
    <row r="89" spans="1:28" s="4" customFormat="1" ht="14.65" hidden="1" customHeight="1"/>
    <row r="90" spans="1:28" s="4" customFormat="1" ht="14.65" hidden="1" customHeight="1"/>
    <row r="91" spans="1:28" s="4" customFormat="1" ht="14.65" hidden="1" customHeight="1"/>
    <row r="92" spans="1:28" s="4" customFormat="1" ht="14.65" hidden="1" customHeight="1"/>
    <row r="93" spans="1:28" s="4" customFormat="1" ht="14.65" hidden="1" customHeight="1"/>
    <row r="94" spans="1:28" s="4" customFormat="1" ht="14.65" hidden="1" customHeight="1"/>
    <row r="95" spans="1:28" s="4" customFormat="1" ht="14.65" hidden="1" customHeight="1"/>
    <row r="96" spans="1:28" s="4" customFormat="1" ht="14.65" hidden="1" customHeight="1"/>
    <row r="97" spans="2:28" s="4" customFormat="1" ht="14.65" hidden="1" customHeight="1"/>
    <row r="98" spans="2:28" s="4" customFormat="1" ht="14.65" hidden="1" customHeight="1"/>
    <row r="99" spans="2:28" s="4" customFormat="1" ht="14.65" hidden="1" customHeight="1"/>
    <row r="100" spans="2:28" s="4" customFormat="1" ht="14.65" hidden="1" customHeight="1"/>
    <row r="101" spans="2:28" s="4" customFormat="1" ht="14.65" hidden="1" customHeight="1"/>
    <row r="102" spans="2:28" s="4" customFormat="1" ht="14.65" hidden="1" customHeight="1"/>
    <row r="103" spans="2:28" s="4" customFormat="1" ht="14.65" hidden="1" customHeight="1"/>
    <row r="104" spans="2:28" s="4" customFormat="1" ht="14.65" hidden="1" customHeight="1"/>
    <row r="105" spans="2:28" s="4" customFormat="1" ht="14.65" hidden="1" customHeight="1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2:28" s="4" customFormat="1" ht="14.65" hidden="1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AA106" s="5"/>
      <c r="AB106" s="5"/>
    </row>
    <row r="107" spans="2:28" s="4" customFormat="1" ht="14.65" hidden="1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AA107" s="3"/>
      <c r="AB107" s="3"/>
    </row>
    <row r="108" spans="2:28" s="4" customFormat="1" ht="14.65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AA108" s="1"/>
      <c r="AB108" s="1"/>
    </row>
    <row r="109" spans="2:28" s="4" customFormat="1" ht="14.65" hidden="1" customHeight="1">
      <c r="AA109" s="1"/>
      <c r="AB109" s="1"/>
    </row>
    <row r="110" spans="2:28" s="4" customFormat="1" ht="14.65" hidden="1" customHeight="1"/>
    <row r="111" spans="2:28" s="4" customFormat="1" ht="14.65" hidden="1" customHeight="1"/>
    <row r="112" spans="2:28" s="4" customFormat="1" ht="14.65" hidden="1" customHeight="1"/>
    <row r="113" spans="1:28" s="4" customFormat="1" ht="14.65" hidden="1" customHeight="1"/>
    <row r="114" spans="1:28" s="4" customFormat="1" ht="14.65" hidden="1" customHeight="1"/>
    <row r="115" spans="1:28" s="4" customFormat="1" ht="14.65" hidden="1" customHeight="1"/>
    <row r="116" spans="1:28" s="4" customFormat="1" ht="14.65" hidden="1" customHeight="1"/>
    <row r="117" spans="1:28" s="4" customFormat="1" ht="14.65" hidden="1" customHeight="1"/>
    <row r="118" spans="1:28" s="4" customFormat="1" ht="14.65" hidden="1" customHeight="1"/>
    <row r="119" spans="1:28" s="4" customFormat="1" ht="14.65" hidden="1" customHeight="1">
      <c r="A119" s="5"/>
    </row>
    <row r="120" spans="1:28" s="4" customFormat="1" ht="14.65" hidden="1" customHeight="1">
      <c r="A120" s="3"/>
    </row>
    <row r="121" spans="1:28" s="4" customFormat="1" ht="14.65" hidden="1" customHeight="1">
      <c r="A121" s="1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8" s="4" customFormat="1" ht="14.65" hidden="1" customHeight="1">
      <c r="A122" s="1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8" s="4" customFormat="1" ht="14.65" hidden="1" customHeight="1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8" s="4" customFormat="1" ht="14.65" hidden="1" customHeight="1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8" s="5" customFormat="1" ht="14.65" hidden="1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s="3" customFormat="1" ht="14.65" hidden="1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4.65" hidden="1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4.65" hidden="1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="4" customFormat="1" ht="14.65" hidden="1" customHeight="1"/>
    <row r="130" s="4" customFormat="1" ht="14.65" hidden="1" customHeight="1"/>
    <row r="131" s="4" customFormat="1" ht="14.65" hidden="1" customHeight="1"/>
    <row r="132" s="4" customFormat="1" ht="14.65" hidden="1" customHeight="1"/>
    <row r="133" s="4" customFormat="1" ht="14.65" hidden="1" customHeight="1"/>
    <row r="134" s="4" customFormat="1" ht="14.65" hidden="1" customHeight="1"/>
    <row r="135" s="4" customFormat="1" ht="14.65" hidden="1" customHeight="1"/>
    <row r="136" s="4" customFormat="1" ht="14.65" hidden="1" customHeight="1"/>
    <row r="137" s="4" customFormat="1" ht="14.65" hidden="1" customHeight="1"/>
    <row r="138" s="4" customFormat="1" ht="14.65" hidden="1" customHeight="1"/>
    <row r="139" s="4" customFormat="1" ht="14.65" hidden="1" customHeight="1"/>
    <row r="140" s="4" customFormat="1" ht="14.65" hidden="1" customHeight="1"/>
    <row r="141" s="4" customFormat="1" ht="14.65" hidden="1" customHeight="1"/>
    <row r="142" s="4" customFormat="1" ht="14.65" hidden="1" customHeight="1"/>
    <row r="143" s="4" customFormat="1" ht="14.65" hidden="1" customHeight="1"/>
    <row r="144" s="4" customFormat="1" ht="14.65" hidden="1" customHeight="1"/>
    <row r="145" spans="2:28" s="4" customFormat="1" ht="14.65" hidden="1" customHeight="1"/>
    <row r="146" spans="2:28" s="4" customFormat="1" ht="14.65" hidden="1" customHeight="1"/>
    <row r="147" spans="2:28" s="4" customFormat="1" ht="14.65" hidden="1" customHeight="1"/>
    <row r="148" spans="2:28" s="4" customFormat="1" ht="14.65" hidden="1" customHeight="1"/>
    <row r="149" spans="2:28" s="4" customFormat="1" ht="14.65" hidden="1" customHeight="1"/>
    <row r="150" spans="2:28" s="4" customFormat="1" ht="14.65" hidden="1" customHeight="1"/>
    <row r="151" spans="2:28" s="4" customFormat="1" ht="14.65" hidden="1" customHeight="1"/>
    <row r="152" spans="2:28" s="4" customFormat="1" ht="14.65" hidden="1" customHeight="1"/>
    <row r="153" spans="2:28" s="4" customFormat="1" ht="14.65" hidden="1" customHeight="1"/>
    <row r="154" spans="2:28" s="4" customFormat="1" ht="14.65" hidden="1" customHeight="1"/>
    <row r="155" spans="2:28" s="4" customFormat="1" ht="14.65" hidden="1" customHeight="1"/>
    <row r="156" spans="2:28" s="4" customFormat="1" ht="14.65" hidden="1" customHeight="1"/>
    <row r="157" spans="2:28" s="4" customFormat="1" ht="14.65" hidden="1" customHeight="1"/>
    <row r="158" spans="2:28" s="4" customFormat="1" ht="14.65" hidden="1" customHeight="1"/>
    <row r="159" spans="2:28" s="4" customFormat="1" ht="14.65" hidden="1" customHeight="1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2:28" s="4" customFormat="1" ht="14.65" hidden="1" customHeight="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AA160" s="5"/>
      <c r="AB160" s="5"/>
    </row>
    <row r="161" spans="1:28" s="4" customFormat="1" ht="14.65" hidden="1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AA161" s="3"/>
      <c r="AB161" s="3"/>
    </row>
    <row r="162" spans="1:28" s="4" customFormat="1" ht="14.65" hidden="1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AA162" s="1"/>
      <c r="AB162" s="1"/>
    </row>
    <row r="163" spans="1:28" s="4" customFormat="1" ht="14.65" hidden="1" customHeight="1">
      <c r="AA163" s="1"/>
      <c r="AB163" s="1"/>
    </row>
    <row r="164" spans="1:28" s="4" customFormat="1" ht="14.65" hidden="1" customHeight="1"/>
    <row r="165" spans="1:28" s="4" customFormat="1" ht="14.65" hidden="1" customHeight="1"/>
    <row r="166" spans="1:28" s="4" customFormat="1" ht="14.65" hidden="1" customHeight="1"/>
    <row r="167" spans="1:28" s="4" customFormat="1" ht="14.65" hidden="1" customHeight="1"/>
    <row r="168" spans="1:28" s="4" customFormat="1" ht="14.65" hidden="1" customHeight="1"/>
    <row r="169" spans="1:28" s="4" customFormat="1" ht="14.65" hidden="1" customHeight="1"/>
    <row r="170" spans="1:28" s="4" customFormat="1" ht="14.65" hidden="1" customHeight="1"/>
    <row r="171" spans="1:28" s="4" customFormat="1" ht="14.65" hidden="1" customHeight="1"/>
    <row r="172" spans="1:28" s="4" customFormat="1" ht="14.65" hidden="1" customHeight="1"/>
    <row r="173" spans="1:28" s="4" customFormat="1" ht="14.65" hidden="1" customHeight="1">
      <c r="A173" s="5"/>
    </row>
    <row r="174" spans="1:28" s="4" customFormat="1" ht="14.65" hidden="1" customHeight="1">
      <c r="A174" s="3"/>
    </row>
    <row r="175" spans="1:28" s="4" customFormat="1" ht="14.65" hidden="1" customHeight="1">
      <c r="A175" s="1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8" s="4" customFormat="1" ht="14.65" hidden="1" customHeight="1">
      <c r="A176" s="1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8" s="4" customFormat="1" ht="14.65" hidden="1" customHeight="1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8" s="4" customFormat="1" ht="14.65" hidden="1" customHeight="1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8" s="5" customFormat="1" ht="14.65" hidden="1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s="3" customFormat="1" ht="14.65" hidden="1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4.65" hidden="1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4.65" hidden="1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s="4" customFormat="1" ht="14.65" hidden="1" customHeight="1"/>
    <row r="184" spans="1:28" s="4" customFormat="1" ht="14.65" hidden="1" customHeight="1"/>
    <row r="185" spans="1:28" s="4" customFormat="1" ht="14.65" hidden="1" customHeight="1"/>
    <row r="186" spans="1:28" s="4" customFormat="1" ht="14.65" hidden="1" customHeight="1"/>
    <row r="187" spans="1:28" s="4" customFormat="1" ht="14.65" hidden="1" customHeight="1"/>
    <row r="188" spans="1:28" s="4" customFormat="1" ht="14.65" hidden="1" customHeight="1"/>
    <row r="189" spans="1:28" s="4" customFormat="1" ht="14.65" hidden="1" customHeight="1"/>
    <row r="190" spans="1:28" s="4" customFormat="1" ht="14.65" hidden="1" customHeight="1"/>
    <row r="191" spans="1:28" s="4" customFormat="1" ht="14.65" hidden="1" customHeight="1"/>
    <row r="192" spans="1:28" s="4" customFormat="1" ht="14.65" hidden="1" customHeight="1"/>
    <row r="193" s="4" customFormat="1" ht="14.65" hidden="1" customHeight="1"/>
    <row r="194" s="4" customFormat="1" ht="14.65" hidden="1" customHeight="1"/>
    <row r="195" s="4" customFormat="1" ht="14.65" hidden="1" customHeight="1"/>
    <row r="196" s="4" customFormat="1" ht="14.65" hidden="1" customHeight="1"/>
    <row r="197" s="4" customFormat="1" ht="14.65" hidden="1" customHeight="1"/>
    <row r="198" s="4" customFormat="1" ht="14.65" hidden="1" customHeight="1"/>
    <row r="199" s="4" customFormat="1" ht="14.65" hidden="1" customHeight="1"/>
    <row r="200" s="4" customFormat="1" ht="14.65" hidden="1" customHeight="1"/>
    <row r="201" s="4" customFormat="1" ht="14.65" hidden="1" customHeight="1"/>
    <row r="202" s="4" customFormat="1" ht="14.65" hidden="1" customHeight="1"/>
    <row r="203" s="4" customFormat="1" ht="14.65" hidden="1" customHeight="1"/>
    <row r="204" s="4" customFormat="1" ht="14.65" hidden="1" customHeight="1"/>
    <row r="205" s="4" customFormat="1" ht="14.65" hidden="1" customHeight="1"/>
    <row r="206" s="4" customFormat="1" ht="14.65" hidden="1" customHeight="1"/>
    <row r="207" s="4" customFormat="1" ht="14.65" hidden="1" customHeight="1"/>
    <row r="208" s="4" customFormat="1" ht="14.65" hidden="1" customHeight="1"/>
    <row r="209" spans="2:28" s="4" customFormat="1" ht="14.65" hidden="1" customHeight="1"/>
    <row r="210" spans="2:28" s="4" customFormat="1" ht="14.65" hidden="1" customHeight="1"/>
    <row r="211" spans="2:28" s="4" customFormat="1" ht="14.65" hidden="1" customHeight="1"/>
    <row r="212" spans="2:28" s="4" customFormat="1" ht="14.65" hidden="1" customHeight="1"/>
    <row r="213" spans="2:28" s="4" customFormat="1" ht="14.65" hidden="1" customHeight="1"/>
    <row r="214" spans="2:28" s="4" customFormat="1" ht="14.65" hidden="1" customHeight="1"/>
    <row r="215" spans="2:28" s="4" customFormat="1" ht="14.65" hidden="1" customHeight="1"/>
    <row r="216" spans="2:28" s="4" customFormat="1" ht="14.65" hidden="1" customHeight="1"/>
    <row r="217" spans="2:28" s="4" customFormat="1" ht="14.65" hidden="1" customHeight="1"/>
    <row r="218" spans="2:28" s="4" customFormat="1" ht="14.65" hidden="1" customHeight="1"/>
    <row r="219" spans="2:28" s="4" customFormat="1" ht="14.65" hidden="1" customHeight="1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2:28" s="4" customFormat="1" ht="14.65" hidden="1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AA220" s="6"/>
      <c r="AB220" s="6"/>
    </row>
    <row r="221" spans="2:28" s="4" customFormat="1" ht="14.65" hidden="1" customHeight="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AA221" s="1"/>
      <c r="AB221" s="1"/>
    </row>
    <row r="222" spans="2:28" s="4" customFormat="1" ht="14.65" hidden="1" customHeight="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AA222" s="2"/>
      <c r="AB222" s="2"/>
    </row>
    <row r="223" spans="2:28" s="4" customFormat="1" ht="14.65" hidden="1" customHeight="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AA223" s="2"/>
      <c r="AB223" s="2"/>
    </row>
    <row r="224" spans="2:28" s="4" customFormat="1" ht="14.65" hidden="1" customHeight="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AA224" s="2"/>
      <c r="AB224" s="2"/>
    </row>
    <row r="225" spans="1:28" s="4" customFormat="1" ht="14.65" hidden="1" customHeight="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AA225" s="2"/>
      <c r="AB225" s="2"/>
    </row>
    <row r="226" spans="1:28" s="4" customFormat="1" ht="14.65" hidden="1" customHeight="1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AA226" s="2"/>
      <c r="AB226" s="2"/>
    </row>
    <row r="227" spans="1:28" s="4" customFormat="1" ht="14.65" hidden="1" customHeight="1">
      <c r="AA227" s="2"/>
      <c r="AB227" s="2"/>
    </row>
    <row r="228" spans="1:28" s="4" customFormat="1" ht="14.65" hidden="1" customHeight="1"/>
    <row r="229" spans="1:28" s="4" customFormat="1" ht="14.65" hidden="1" customHeight="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28" s="4" customFormat="1" ht="14.65" hidden="1" customHeight="1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AA230" s="2"/>
      <c r="AB230" s="2"/>
    </row>
    <row r="231" spans="1:28" s="4" customFormat="1" ht="14.65" hidden="1" customHeight="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AA231" s="2"/>
      <c r="AB231" s="2"/>
    </row>
    <row r="232" spans="1:28" s="4" customFormat="1" ht="14.65" hidden="1" customHeight="1">
      <c r="AA232" s="2"/>
      <c r="AB232" s="2"/>
    </row>
    <row r="233" spans="1:28" s="4" customFormat="1" ht="14.65" hidden="1" customHeight="1">
      <c r="A233" s="6"/>
    </row>
    <row r="234" spans="1:28" s="4" customFormat="1" ht="14.65" hidden="1" customHeight="1">
      <c r="A234" s="1"/>
    </row>
    <row r="235" spans="1:28" s="4" customFormat="1" ht="14.65" hidden="1" customHeight="1">
      <c r="A235" s="2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8" s="4" customFormat="1" ht="14.65" hidden="1" customHeight="1">
      <c r="A236" s="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8" s="4" customFormat="1" ht="14.65" hidden="1" customHeight="1">
      <c r="A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8" s="4" customFormat="1" ht="14.65" hidden="1" customHeight="1">
      <c r="A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8" s="6" customFormat="1" ht="14.65" hidden="1" customHeight="1">
      <c r="A239" s="2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4"/>
      <c r="AB239" s="4"/>
    </row>
    <row r="240" spans="1:28" ht="14.65" hidden="1" customHeight="1">
      <c r="A240" s="2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4"/>
      <c r="AB240" s="4"/>
    </row>
    <row r="241" spans="1:28" s="2" customFormat="1" ht="14.65" hidden="1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AA241" s="4"/>
      <c r="AB241" s="4"/>
    </row>
    <row r="242" spans="1:28" s="2" customFormat="1" ht="14.65" hidden="1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AA242" s="4"/>
      <c r="AB242" s="4"/>
    </row>
    <row r="243" spans="1:28" s="2" customFormat="1" ht="14.65" hidden="1" customHeight="1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s="2" customFormat="1" ht="14.65" hidden="1" customHeight="1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s="2" customFormat="1" ht="14.65" hidden="1" customHeight="1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AA245" s="4"/>
      <c r="AB245" s="4"/>
    </row>
    <row r="246" spans="1:28" s="2" customFormat="1" ht="14.65" hidden="1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AA246" s="4"/>
      <c r="AB246" s="4"/>
    </row>
    <row r="247" spans="1:28" s="4" customFormat="1" ht="14.65" hidden="1" customHeight="1"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8" s="4" customFormat="1" ht="14.65" hidden="1" customHeight="1"/>
    <row r="249" spans="1:28" s="2" customFormat="1" ht="14.65" hidden="1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s="2" customFormat="1" ht="14.65" hidden="1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s="2" customFormat="1" ht="14.65" hidden="1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s="4" customFormat="1" ht="14.65" hidden="1" customHeight="1"/>
    <row r="253" spans="1:28" s="4" customFormat="1" ht="14.65" hidden="1" customHeight="1"/>
    <row r="254" spans="1:28" s="4" customFormat="1" ht="14.65" hidden="1" customHeight="1"/>
    <row r="255" spans="1:28" s="4" customFormat="1" ht="14.65" hidden="1" customHeight="1"/>
    <row r="256" spans="1:28" s="4" customFormat="1" ht="14.65" hidden="1" customHeight="1"/>
    <row r="257" spans="2:28" s="4" customFormat="1" ht="14.65" hidden="1" customHeight="1"/>
    <row r="258" spans="2:28" s="4" customFormat="1" ht="14.65" hidden="1" customHeight="1"/>
    <row r="259" spans="2:28" s="4" customFormat="1" ht="14.65" hidden="1" customHeight="1"/>
    <row r="260" spans="2:28" s="4" customFormat="1" ht="14.65" hidden="1" customHeight="1"/>
    <row r="261" spans="2:28" s="4" customFormat="1" ht="14.65" hidden="1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28" s="4" customFormat="1" ht="14.65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AA262" s="1"/>
      <c r="AB262" s="1"/>
    </row>
    <row r="263" spans="2:28" s="4" customFormat="1" ht="14.6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AA263" s="1"/>
      <c r="AB263" s="1"/>
    </row>
    <row r="264" spans="2:28" s="4" customFormat="1" ht="14.6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AA264" s="1"/>
      <c r="AB264" s="1"/>
    </row>
    <row r="265" spans="2:28" s="4" customFormat="1" ht="14.6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AA265" s="1"/>
      <c r="AB265" s="1"/>
    </row>
    <row r="266" spans="2:28" s="4" customFormat="1" ht="14.6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AA266" s="1"/>
      <c r="AB266" s="1"/>
    </row>
    <row r="267" spans="2:28" s="4" customFormat="1" ht="14.6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AA267" s="1"/>
      <c r="AB267" s="1"/>
    </row>
    <row r="268" spans="2:28" s="4" customFormat="1" ht="14.6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AA268" s="1"/>
      <c r="AB268" s="1"/>
    </row>
    <row r="269" spans="2:28" s="4" customFormat="1" ht="14.6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AA269" s="1"/>
      <c r="AB269" s="1"/>
    </row>
    <row r="270" spans="2:28" s="4" customFormat="1" ht="14.6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AA270" s="1"/>
      <c r="AB270" s="1"/>
    </row>
    <row r="271" spans="2:28" s="4" customFormat="1" ht="14.6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AA271" s="1"/>
      <c r="AB271" s="1"/>
    </row>
    <row r="272" spans="2:28" s="4" customFormat="1" ht="14.6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AA272" s="1"/>
      <c r="AB272" s="1"/>
    </row>
    <row r="273" spans="1:28" s="4" customFormat="1" ht="14.6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AA273" s="1"/>
      <c r="AB273" s="1"/>
    </row>
    <row r="274" spans="1:28" s="4" customFormat="1" ht="14.6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AA274" s="1"/>
      <c r="AB274" s="1"/>
    </row>
    <row r="275" spans="1:28" s="4" customFormat="1" ht="14.6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AA275" s="1"/>
      <c r="AB275" s="1"/>
    </row>
    <row r="276" spans="1:28" s="4" customFormat="1" ht="14.6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AA276" s="1"/>
      <c r="AB276" s="1"/>
    </row>
    <row r="277" spans="1:28" s="4" customFormat="1" ht="14.6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4" customFormat="1" ht="14.6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4" customFormat="1" ht="14.6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4" customFormat="1" ht="14.6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65" hidden="1" customHeight="1"/>
    <row r="282" spans="1:28" ht="14.65" hidden="1" customHeight="1"/>
  </sheetData>
  <mergeCells count="120">
    <mergeCell ref="B1:AB1"/>
    <mergeCell ref="B2:AB2"/>
    <mergeCell ref="B3:AB3"/>
    <mergeCell ref="B5:M5"/>
    <mergeCell ref="N5:O5"/>
    <mergeCell ref="P5:Z5"/>
    <mergeCell ref="AA5:AB5"/>
    <mergeCell ref="N6:O6"/>
    <mergeCell ref="AA6:AB6"/>
    <mergeCell ref="N7:O7"/>
    <mergeCell ref="AA7:AB7"/>
    <mergeCell ref="N8:O8"/>
    <mergeCell ref="AA8:AB8"/>
    <mergeCell ref="N9:O9"/>
    <mergeCell ref="AA9:AB9"/>
    <mergeCell ref="N10:O10"/>
    <mergeCell ref="AA10:AB10"/>
    <mergeCell ref="N11:O11"/>
    <mergeCell ref="AA11:AB11"/>
    <mergeCell ref="N12:O12"/>
    <mergeCell ref="AA12:AB12"/>
    <mergeCell ref="N13:O13"/>
    <mergeCell ref="AA13:AB13"/>
    <mergeCell ref="N14:O14"/>
    <mergeCell ref="AA14:AB14"/>
    <mergeCell ref="N15:O15"/>
    <mergeCell ref="AA15:AB15"/>
    <mergeCell ref="N16:O16"/>
    <mergeCell ref="AA16:AB16"/>
    <mergeCell ref="N17:O17"/>
    <mergeCell ref="AA17:AB17"/>
    <mergeCell ref="N18:O18"/>
    <mergeCell ref="AA18:AB18"/>
    <mergeCell ref="N19:O19"/>
    <mergeCell ref="AA19:AB19"/>
    <mergeCell ref="N20:O20"/>
    <mergeCell ref="AA20:AB20"/>
    <mergeCell ref="N21:O21"/>
    <mergeCell ref="AA21:AB21"/>
    <mergeCell ref="N22:O22"/>
    <mergeCell ref="P22:Z22"/>
    <mergeCell ref="AA22:AB22"/>
    <mergeCell ref="N23:O23"/>
    <mergeCell ref="N24:O24"/>
    <mergeCell ref="AA24:AB24"/>
    <mergeCell ref="N25:O25"/>
    <mergeCell ref="AA25:AB25"/>
    <mergeCell ref="N26:O26"/>
    <mergeCell ref="AA26:AB26"/>
    <mergeCell ref="N27:O27"/>
    <mergeCell ref="AA27:AB27"/>
    <mergeCell ref="N28:O28"/>
    <mergeCell ref="AA28:AB28"/>
    <mergeCell ref="N29:O29"/>
    <mergeCell ref="AA29:AB29"/>
    <mergeCell ref="N30:O30"/>
    <mergeCell ref="AA30:AB30"/>
    <mergeCell ref="N31:O31"/>
    <mergeCell ref="AA31:AB31"/>
    <mergeCell ref="N32:O32"/>
    <mergeCell ref="AA32:AB32"/>
    <mergeCell ref="N33:O33"/>
    <mergeCell ref="AA33:AB33"/>
    <mergeCell ref="N34:O34"/>
    <mergeCell ref="AA34:AB34"/>
    <mergeCell ref="N35:O35"/>
    <mergeCell ref="AA35:AB35"/>
    <mergeCell ref="N36:O36"/>
    <mergeCell ref="AA36:AB36"/>
    <mergeCell ref="N37:O37"/>
    <mergeCell ref="AA37:AB37"/>
    <mergeCell ref="N38:O38"/>
    <mergeCell ref="AA38:AB38"/>
    <mergeCell ref="N39:O39"/>
    <mergeCell ref="AA39:AB39"/>
    <mergeCell ref="N40:O40"/>
    <mergeCell ref="AA40:AB40"/>
    <mergeCell ref="N41:O41"/>
    <mergeCell ref="AA41:AB41"/>
    <mergeCell ref="N42:O42"/>
    <mergeCell ref="AA42:AB42"/>
    <mergeCell ref="N43:O43"/>
    <mergeCell ref="N44:O44"/>
    <mergeCell ref="N45:O45"/>
    <mergeCell ref="N46:O46"/>
    <mergeCell ref="AA46:AB46"/>
    <mergeCell ref="N47:O47"/>
    <mergeCell ref="N48:O48"/>
    <mergeCell ref="AA48:AB48"/>
    <mergeCell ref="N49:O49"/>
    <mergeCell ref="AA49:AB49"/>
    <mergeCell ref="N50:O50"/>
    <mergeCell ref="AA50:AB50"/>
    <mergeCell ref="N51:O51"/>
    <mergeCell ref="AA51:AB51"/>
    <mergeCell ref="N52:O52"/>
    <mergeCell ref="AA52:AB52"/>
    <mergeCell ref="N53:O53"/>
    <mergeCell ref="N54:O54"/>
    <mergeCell ref="AA54:AB54"/>
    <mergeCell ref="N55:O55"/>
    <mergeCell ref="AA55:AB55"/>
    <mergeCell ref="N56:O56"/>
    <mergeCell ref="AA56:AB56"/>
    <mergeCell ref="N57:O57"/>
    <mergeCell ref="AA57:AB57"/>
    <mergeCell ref="N58:O58"/>
    <mergeCell ref="AA58:AB58"/>
    <mergeCell ref="N59:O59"/>
    <mergeCell ref="AA59:AB59"/>
    <mergeCell ref="N60:O60"/>
    <mergeCell ref="P60:Z60"/>
    <mergeCell ref="AA60:AB60"/>
    <mergeCell ref="N61:O61"/>
    <mergeCell ref="P61:Z61"/>
    <mergeCell ref="AA61:AB61"/>
    <mergeCell ref="B62:M62"/>
    <mergeCell ref="N62:O62"/>
    <mergeCell ref="P62:Z62"/>
    <mergeCell ref="AA62:AB62"/>
  </mergeCells>
  <phoneticPr fontId="3"/>
  <printOptions horizontalCentered="1"/>
  <pageMargins left="0.19685039370078741" right="0.19685039370078741" top="0.51181102362204722" bottom="0.46" header="0.35433070866141736" footer="0.31496062992125984"/>
  <pageSetup paperSize="9" scale="90" fitToWidth="1" fitToHeight="1" orientation="portrait" usePrinterDefaults="1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294"/>
  <sheetViews>
    <sheetView showGridLines="0" view="pageBreakPreview" topLeftCell="A25" zoomScale="120" zoomScaleSheetLayoutView="120" workbookViewId="0">
      <selection activeCell="L43" sqref="L43"/>
    </sheetView>
  </sheetViews>
  <sheetFormatPr defaultColWidth="9" defaultRowHeight="18" customHeight="1"/>
  <cols>
    <col min="1" max="1" width="1.25" style="1" customWidth="1"/>
    <col min="2" max="10" width="2.125" style="1" customWidth="1"/>
    <col min="11" max="11" width="18.375" style="1" customWidth="1"/>
    <col min="12" max="13" width="7.625" style="1" customWidth="1"/>
    <col min="14" max="14" width="0.625" style="1" customWidth="1"/>
    <col min="15" max="16384" width="9" style="1"/>
  </cols>
  <sheetData>
    <row r="1" spans="1:16" ht="18" customHeight="1">
      <c r="A1" s="71" t="s">
        <v>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6" ht="23.25" customHeight="1">
      <c r="A2" s="72" t="s">
        <v>89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115"/>
      <c r="O2" s="115"/>
      <c r="P2" s="115"/>
    </row>
    <row r="3" spans="1:16" ht="14.1" customHeight="1">
      <c r="A3" s="73" t="s">
        <v>144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115"/>
      <c r="O3" s="115"/>
      <c r="P3" s="115"/>
    </row>
    <row r="4" spans="1:16" ht="14.1" customHeight="1">
      <c r="A4" s="74" t="s">
        <v>109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115"/>
      <c r="O4" s="115"/>
      <c r="P4" s="115"/>
    </row>
    <row r="5" spans="1:16" s="2" customFormat="1" ht="15.75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99"/>
      <c r="L5" s="75"/>
      <c r="M5" s="99" t="s">
        <v>164</v>
      </c>
      <c r="N5" s="75"/>
      <c r="O5" s="75"/>
      <c r="P5" s="75"/>
    </row>
    <row r="6" spans="1:16" s="2" customFormat="1" ht="15.75" customHeight="1">
      <c r="A6" s="76" t="s">
        <v>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100" t="s">
        <v>5</v>
      </c>
      <c r="M6" s="108"/>
      <c r="N6" s="75"/>
      <c r="O6" s="75"/>
      <c r="P6" s="75"/>
    </row>
    <row r="7" spans="1:16" s="2" customFormat="1" ht="15.75" customHeight="1">
      <c r="A7" s="77"/>
      <c r="B7" s="81" t="s">
        <v>161</v>
      </c>
      <c r="C7" s="81"/>
      <c r="D7" s="5"/>
      <c r="E7" s="81"/>
      <c r="F7" s="81"/>
      <c r="G7" s="81"/>
      <c r="H7" s="81"/>
      <c r="I7" s="5"/>
      <c r="J7" s="5"/>
      <c r="K7" s="5"/>
      <c r="L7" s="101">
        <f>SUM(L8+L23)</f>
        <v>23450184</v>
      </c>
      <c r="M7" s="109"/>
    </row>
    <row r="8" spans="1:16" s="2" customFormat="1" ht="15.75" customHeight="1">
      <c r="A8" s="77"/>
      <c r="B8" s="81"/>
      <c r="C8" s="81" t="s">
        <v>162</v>
      </c>
      <c r="D8" s="81"/>
      <c r="E8" s="81"/>
      <c r="F8" s="81"/>
      <c r="G8" s="81"/>
      <c r="H8" s="81"/>
      <c r="I8" s="5"/>
      <c r="J8" s="5"/>
      <c r="K8" s="5"/>
      <c r="L8" s="101">
        <f>L9+L14+L19</f>
        <v>12017717</v>
      </c>
      <c r="M8" s="109"/>
    </row>
    <row r="9" spans="1:16" s="2" customFormat="1" ht="15.75" customHeight="1">
      <c r="A9" s="77"/>
      <c r="B9" s="81"/>
      <c r="C9" s="81"/>
      <c r="D9" s="81" t="s">
        <v>23</v>
      </c>
      <c r="E9" s="81"/>
      <c r="F9" s="81"/>
      <c r="G9" s="81"/>
      <c r="H9" s="81"/>
      <c r="I9" s="5"/>
      <c r="J9" s="5"/>
      <c r="K9" s="5"/>
      <c r="L9" s="101">
        <f>SUM(L10:M13)</f>
        <v>5078133</v>
      </c>
      <c r="M9" s="109"/>
      <c r="O9" s="2" t="s">
        <v>163</v>
      </c>
    </row>
    <row r="10" spans="1:16" s="70" customFormat="1" ht="15.75" customHeight="1">
      <c r="A10" s="77"/>
      <c r="B10" s="81"/>
      <c r="C10" s="81"/>
      <c r="D10" s="81"/>
      <c r="E10" s="81" t="s">
        <v>69</v>
      </c>
      <c r="F10" s="81"/>
      <c r="G10" s="81"/>
      <c r="H10" s="81"/>
      <c r="I10" s="5"/>
      <c r="J10" s="5"/>
      <c r="K10" s="5"/>
      <c r="L10" s="101">
        <v>4224643</v>
      </c>
      <c r="M10" s="109"/>
      <c r="N10" s="70"/>
      <c r="O10" s="70"/>
      <c r="P10" s="70"/>
    </row>
    <row r="11" spans="1:16" s="70" customFormat="1" ht="15.75" customHeight="1">
      <c r="A11" s="77"/>
      <c r="B11" s="81"/>
      <c r="C11" s="81"/>
      <c r="D11" s="81"/>
      <c r="E11" s="81" t="s">
        <v>53</v>
      </c>
      <c r="F11" s="81"/>
      <c r="G11" s="81"/>
      <c r="H11" s="81"/>
      <c r="I11" s="5"/>
      <c r="J11" s="5"/>
      <c r="K11" s="5"/>
      <c r="L11" s="101">
        <v>0</v>
      </c>
      <c r="M11" s="109"/>
      <c r="N11" s="70"/>
      <c r="O11" s="70"/>
      <c r="P11" s="70"/>
    </row>
    <row r="12" spans="1:16" s="70" customFormat="1" ht="15.75" customHeight="1">
      <c r="A12" s="77"/>
      <c r="B12" s="81"/>
      <c r="C12" s="81"/>
      <c r="D12" s="81"/>
      <c r="E12" s="81" t="s">
        <v>48</v>
      </c>
      <c r="F12" s="81"/>
      <c r="G12" s="81"/>
      <c r="H12" s="81"/>
      <c r="I12" s="5"/>
      <c r="J12" s="5"/>
      <c r="K12" s="5"/>
      <c r="L12" s="101">
        <v>0</v>
      </c>
      <c r="M12" s="109"/>
      <c r="N12" s="70"/>
      <c r="O12" s="70"/>
      <c r="P12" s="70"/>
    </row>
    <row r="13" spans="1:16" s="70" customFormat="1" ht="15.75" customHeight="1">
      <c r="A13" s="77"/>
      <c r="B13" s="81"/>
      <c r="C13" s="81"/>
      <c r="D13" s="81"/>
      <c r="E13" s="81" t="s">
        <v>18</v>
      </c>
      <c r="F13" s="81"/>
      <c r="G13" s="81"/>
      <c r="H13" s="81"/>
      <c r="I13" s="5"/>
      <c r="J13" s="5"/>
      <c r="K13" s="5"/>
      <c r="L13" s="101">
        <v>853490</v>
      </c>
      <c r="M13" s="109"/>
      <c r="N13" s="70"/>
      <c r="O13" s="70"/>
      <c r="P13" s="70"/>
    </row>
    <row r="14" spans="1:16" s="70" customFormat="1" ht="15.75" customHeight="1">
      <c r="A14" s="77"/>
      <c r="B14" s="81"/>
      <c r="C14" s="81"/>
      <c r="D14" s="81" t="s">
        <v>71</v>
      </c>
      <c r="E14" s="81"/>
      <c r="F14" s="81"/>
      <c r="G14" s="81"/>
      <c r="H14" s="81"/>
      <c r="I14" s="5"/>
      <c r="J14" s="5"/>
      <c r="K14" s="5"/>
      <c r="L14" s="101">
        <f>SUM(L15:M18)</f>
        <v>6875021</v>
      </c>
      <c r="M14" s="109"/>
      <c r="N14" s="70"/>
      <c r="O14" s="70"/>
      <c r="P14" s="70"/>
    </row>
    <row r="15" spans="1:16" s="70" customFormat="1" ht="15.75" customHeight="1">
      <c r="A15" s="77"/>
      <c r="B15" s="81"/>
      <c r="C15" s="81"/>
      <c r="D15" s="81"/>
      <c r="E15" s="81" t="s">
        <v>51</v>
      </c>
      <c r="F15" s="81"/>
      <c r="G15" s="81"/>
      <c r="H15" s="81"/>
      <c r="I15" s="5"/>
      <c r="J15" s="5"/>
      <c r="K15" s="5"/>
      <c r="L15" s="101">
        <v>4712717</v>
      </c>
      <c r="M15" s="109"/>
      <c r="N15" s="70"/>
      <c r="O15" s="70"/>
      <c r="P15" s="70"/>
    </row>
    <row r="16" spans="1:16" s="70" customFormat="1" ht="15.75" customHeight="1">
      <c r="A16" s="77"/>
      <c r="B16" s="81"/>
      <c r="C16" s="81"/>
      <c r="D16" s="81"/>
      <c r="E16" s="81" t="s">
        <v>72</v>
      </c>
      <c r="F16" s="81"/>
      <c r="G16" s="81"/>
      <c r="H16" s="81"/>
      <c r="I16" s="5"/>
      <c r="J16" s="5"/>
      <c r="K16" s="5"/>
      <c r="L16" s="101">
        <v>149590</v>
      </c>
      <c r="M16" s="109"/>
      <c r="N16" s="70"/>
      <c r="O16" s="70"/>
      <c r="P16" s="70"/>
    </row>
    <row r="17" spans="1:23" s="70" customFormat="1" ht="15.75" customHeight="1">
      <c r="A17" s="77"/>
      <c r="B17" s="81"/>
      <c r="C17" s="81"/>
      <c r="D17" s="81"/>
      <c r="E17" s="81" t="s">
        <v>73</v>
      </c>
      <c r="F17" s="81"/>
      <c r="G17" s="81"/>
      <c r="H17" s="81"/>
      <c r="I17" s="5"/>
      <c r="J17" s="5"/>
      <c r="K17" s="5"/>
      <c r="L17" s="101">
        <v>2008143</v>
      </c>
      <c r="M17" s="109"/>
      <c r="N17" s="70"/>
      <c r="O17" s="70"/>
      <c r="P17" s="70"/>
      <c r="Q17" s="70"/>
      <c r="R17" s="70"/>
      <c r="S17" s="70"/>
      <c r="T17" s="70"/>
      <c r="U17" s="70"/>
      <c r="V17" s="70"/>
      <c r="W17" s="70"/>
    </row>
    <row r="18" spans="1:23" s="70" customFormat="1" ht="15.75" customHeight="1">
      <c r="A18" s="77"/>
      <c r="B18" s="81"/>
      <c r="C18" s="81"/>
      <c r="D18" s="81"/>
      <c r="E18" s="81" t="s">
        <v>18</v>
      </c>
      <c r="F18" s="81"/>
      <c r="G18" s="81"/>
      <c r="H18" s="81"/>
      <c r="I18" s="5"/>
      <c r="J18" s="5"/>
      <c r="K18" s="5"/>
      <c r="L18" s="101">
        <v>4571</v>
      </c>
      <c r="M18" s="109"/>
      <c r="N18" s="70"/>
      <c r="O18" s="70"/>
      <c r="P18" s="70"/>
      <c r="Q18" s="70"/>
      <c r="R18" s="70"/>
      <c r="S18" s="70"/>
      <c r="T18" s="70"/>
      <c r="U18" s="70"/>
      <c r="V18" s="70"/>
      <c r="W18" s="70"/>
    </row>
    <row r="19" spans="1:23" s="70" customFormat="1" ht="15.75" customHeight="1">
      <c r="A19" s="77"/>
      <c r="B19" s="81"/>
      <c r="C19" s="81"/>
      <c r="D19" s="81" t="s">
        <v>117</v>
      </c>
      <c r="E19" s="81"/>
      <c r="F19" s="81"/>
      <c r="G19" s="81"/>
      <c r="H19" s="81"/>
      <c r="I19" s="5"/>
      <c r="J19" s="5"/>
      <c r="K19" s="5"/>
      <c r="L19" s="101">
        <f>SUM(L20:M22)</f>
        <v>64563</v>
      </c>
      <c r="M19" s="109"/>
      <c r="N19" s="70"/>
      <c r="O19" s="70"/>
      <c r="P19" s="90"/>
      <c r="Q19" s="90"/>
      <c r="R19" s="90"/>
      <c r="S19" s="90"/>
      <c r="T19" s="94"/>
      <c r="U19" s="94"/>
      <c r="V19" s="94"/>
      <c r="W19" s="94"/>
    </row>
    <row r="20" spans="1:23" s="70" customFormat="1" ht="15.75" customHeight="1">
      <c r="A20" s="77"/>
      <c r="B20" s="81"/>
      <c r="C20" s="81"/>
      <c r="D20" s="5"/>
      <c r="E20" s="5" t="s">
        <v>74</v>
      </c>
      <c r="F20" s="5"/>
      <c r="G20" s="81"/>
      <c r="H20" s="81"/>
      <c r="I20" s="5"/>
      <c r="J20" s="5"/>
      <c r="K20" s="5"/>
      <c r="L20" s="101">
        <v>21705</v>
      </c>
      <c r="M20" s="109"/>
      <c r="N20" s="70"/>
      <c r="O20" s="70"/>
      <c r="P20" s="90"/>
      <c r="Q20" s="90"/>
      <c r="R20" s="90"/>
      <c r="S20" s="90"/>
      <c r="T20" s="94"/>
      <c r="U20" s="94"/>
      <c r="V20" s="94"/>
      <c r="W20" s="94"/>
    </row>
    <row r="21" spans="1:23" s="70" customFormat="1" ht="15.75" customHeight="1">
      <c r="A21" s="77"/>
      <c r="B21" s="81"/>
      <c r="C21" s="81"/>
      <c r="D21" s="5"/>
      <c r="E21" s="81" t="s">
        <v>75</v>
      </c>
      <c r="F21" s="81"/>
      <c r="G21" s="81"/>
      <c r="H21" s="81"/>
      <c r="I21" s="5"/>
      <c r="J21" s="5"/>
      <c r="K21" s="5"/>
      <c r="L21" s="102">
        <v>0</v>
      </c>
      <c r="M21" s="110"/>
      <c r="N21" s="70"/>
      <c r="O21" s="70"/>
      <c r="P21" s="90"/>
      <c r="Q21" s="90"/>
      <c r="R21" s="90"/>
      <c r="S21" s="90"/>
      <c r="T21" s="94"/>
      <c r="U21" s="94"/>
      <c r="V21" s="94"/>
      <c r="W21" s="94"/>
    </row>
    <row r="22" spans="1:23" s="70" customFormat="1" ht="15.75" customHeight="1">
      <c r="A22" s="77"/>
      <c r="B22" s="81"/>
      <c r="C22" s="81"/>
      <c r="D22" s="5"/>
      <c r="E22" s="81" t="s">
        <v>24</v>
      </c>
      <c r="F22" s="81"/>
      <c r="G22" s="81"/>
      <c r="H22" s="81"/>
      <c r="I22" s="5"/>
      <c r="J22" s="5"/>
      <c r="K22" s="5"/>
      <c r="L22" s="101">
        <v>42858</v>
      </c>
      <c r="M22" s="109"/>
      <c r="N22" s="70"/>
      <c r="O22" s="70"/>
      <c r="P22" s="90"/>
      <c r="Q22" s="90"/>
      <c r="R22" s="90"/>
      <c r="S22" s="90"/>
      <c r="T22" s="94"/>
      <c r="U22" s="94"/>
      <c r="V22" s="94"/>
      <c r="W22" s="94"/>
    </row>
    <row r="23" spans="1:23" s="70" customFormat="1" ht="15.75" customHeight="1">
      <c r="A23" s="77"/>
      <c r="B23" s="81"/>
      <c r="C23" s="88" t="s">
        <v>76</v>
      </c>
      <c r="D23" s="88"/>
      <c r="E23" s="81"/>
      <c r="F23" s="81"/>
      <c r="G23" s="81"/>
      <c r="H23" s="81"/>
      <c r="I23" s="5"/>
      <c r="J23" s="5"/>
      <c r="K23" s="5"/>
      <c r="L23" s="101">
        <f>SUM(L24:M27)</f>
        <v>11432467</v>
      </c>
      <c r="M23" s="109"/>
      <c r="N23" s="70"/>
      <c r="O23" s="70"/>
      <c r="P23" s="90"/>
      <c r="Q23" s="90"/>
      <c r="R23" s="90"/>
      <c r="S23" s="90"/>
      <c r="T23" s="94"/>
      <c r="U23" s="94"/>
      <c r="V23" s="94"/>
      <c r="W23" s="94"/>
    </row>
    <row r="24" spans="1:23" s="70" customFormat="1" ht="15.75" customHeight="1">
      <c r="A24" s="77"/>
      <c r="B24" s="81"/>
      <c r="C24" s="81"/>
      <c r="D24" s="81" t="s">
        <v>78</v>
      </c>
      <c r="E24" s="81"/>
      <c r="F24" s="81"/>
      <c r="G24" s="81"/>
      <c r="H24" s="81"/>
      <c r="I24" s="5"/>
      <c r="J24" s="5"/>
      <c r="K24" s="5"/>
      <c r="L24" s="101">
        <v>3342042</v>
      </c>
      <c r="M24" s="109"/>
      <c r="N24" s="70"/>
      <c r="O24" s="70"/>
      <c r="P24" s="90"/>
      <c r="Q24" s="90"/>
      <c r="R24" s="90"/>
      <c r="S24" s="90"/>
      <c r="T24" s="94"/>
      <c r="U24" s="94"/>
      <c r="V24" s="94"/>
      <c r="W24" s="94"/>
    </row>
    <row r="25" spans="1:23" s="70" customFormat="1" ht="15.75" customHeight="1">
      <c r="A25" s="77"/>
      <c r="B25" s="81"/>
      <c r="C25" s="81"/>
      <c r="D25" s="81" t="s">
        <v>79</v>
      </c>
      <c r="E25" s="81"/>
      <c r="F25" s="81"/>
      <c r="G25" s="81"/>
      <c r="H25" s="81"/>
      <c r="I25" s="5"/>
      <c r="J25" s="5"/>
      <c r="K25" s="5"/>
      <c r="L25" s="101">
        <v>5195119</v>
      </c>
      <c r="M25" s="109"/>
      <c r="N25" s="70"/>
      <c r="O25" s="70"/>
      <c r="P25" s="70"/>
      <c r="Q25" s="70"/>
      <c r="R25" s="70"/>
      <c r="S25" s="70"/>
      <c r="T25" s="70"/>
      <c r="U25" s="70"/>
      <c r="V25" s="70"/>
      <c r="W25" s="70"/>
    </row>
    <row r="26" spans="1:23" s="70" customFormat="1" ht="15.75" customHeight="1">
      <c r="A26" s="77"/>
      <c r="B26" s="81"/>
      <c r="C26" s="81"/>
      <c r="D26" s="81" t="s">
        <v>80</v>
      </c>
      <c r="E26" s="81"/>
      <c r="F26" s="81"/>
      <c r="G26" s="81"/>
      <c r="H26" s="81"/>
      <c r="I26" s="5"/>
      <c r="J26" s="5"/>
      <c r="K26" s="5"/>
      <c r="L26" s="101">
        <v>2124972</v>
      </c>
      <c r="M26" s="109"/>
      <c r="N26" s="70"/>
      <c r="O26" s="70"/>
      <c r="P26" s="70"/>
      <c r="Q26" s="70"/>
      <c r="R26" s="70"/>
      <c r="S26" s="70"/>
      <c r="T26" s="70"/>
      <c r="U26" s="70"/>
      <c r="V26" s="70"/>
      <c r="W26" s="70"/>
    </row>
    <row r="27" spans="1:23" s="70" customFormat="1" ht="15.75" customHeight="1">
      <c r="A27" s="77"/>
      <c r="B27" s="81"/>
      <c r="C27" s="81"/>
      <c r="D27" s="90" t="s">
        <v>159</v>
      </c>
      <c r="E27" s="90"/>
      <c r="F27" s="90"/>
      <c r="G27" s="90"/>
      <c r="H27" s="90"/>
      <c r="I27" s="94"/>
      <c r="J27" s="94"/>
      <c r="K27" s="94"/>
      <c r="L27" s="101">
        <v>770334</v>
      </c>
      <c r="M27" s="109"/>
      <c r="N27" s="70"/>
      <c r="O27" s="70"/>
      <c r="P27" s="70"/>
      <c r="Q27" s="70"/>
      <c r="R27" s="70"/>
      <c r="S27" s="70"/>
      <c r="T27" s="70"/>
      <c r="U27" s="70"/>
      <c r="V27" s="70"/>
      <c r="W27" s="70"/>
    </row>
    <row r="28" spans="1:23" s="70" customFormat="1" ht="15.75" customHeight="1">
      <c r="A28" s="77"/>
      <c r="B28" s="85" t="s">
        <v>83</v>
      </c>
      <c r="C28" s="85"/>
      <c r="D28" s="90"/>
      <c r="E28" s="90"/>
      <c r="F28" s="90"/>
      <c r="G28" s="90"/>
      <c r="H28" s="90"/>
      <c r="I28" s="94"/>
      <c r="J28" s="94"/>
      <c r="K28" s="94"/>
      <c r="L28" s="101">
        <f>SUM(L29:M30)</f>
        <v>888253</v>
      </c>
      <c r="M28" s="109"/>
      <c r="N28" s="70"/>
      <c r="O28" s="70"/>
      <c r="P28" s="70"/>
      <c r="Q28" s="70"/>
      <c r="R28" s="70"/>
      <c r="S28" s="70"/>
      <c r="T28" s="70"/>
      <c r="U28" s="70"/>
      <c r="V28" s="70"/>
      <c r="W28" s="70"/>
    </row>
    <row r="29" spans="1:23" s="70" customFormat="1" ht="15.75" customHeight="1">
      <c r="A29" s="77"/>
      <c r="B29" s="81"/>
      <c r="C29" s="81" t="s">
        <v>85</v>
      </c>
      <c r="D29" s="91"/>
      <c r="E29" s="81"/>
      <c r="F29" s="81"/>
      <c r="G29" s="81"/>
      <c r="H29" s="81"/>
      <c r="I29" s="95"/>
      <c r="J29" s="95"/>
      <c r="K29" s="95"/>
      <c r="L29" s="101">
        <v>256777</v>
      </c>
      <c r="M29" s="109"/>
      <c r="N29" s="70"/>
      <c r="O29" s="70"/>
      <c r="P29" s="70"/>
      <c r="Q29" s="70"/>
      <c r="R29" s="70"/>
      <c r="S29" s="70"/>
      <c r="T29" s="70"/>
      <c r="U29" s="70"/>
      <c r="V29" s="70"/>
      <c r="W29" s="70"/>
    </row>
    <row r="30" spans="1:23" s="70" customFormat="1" ht="15.75" customHeight="1">
      <c r="A30" s="77"/>
      <c r="B30" s="81"/>
      <c r="C30" s="81" t="s">
        <v>18</v>
      </c>
      <c r="D30" s="81"/>
      <c r="E30" s="5"/>
      <c r="F30" s="81"/>
      <c r="G30" s="81"/>
      <c r="H30" s="81"/>
      <c r="I30" s="95"/>
      <c r="J30" s="95"/>
      <c r="K30" s="95"/>
      <c r="L30" s="101">
        <v>631476</v>
      </c>
      <c r="M30" s="109"/>
      <c r="N30" s="70"/>
      <c r="O30" s="70"/>
      <c r="P30" s="70"/>
      <c r="Q30" s="70"/>
      <c r="R30" s="70"/>
      <c r="S30" s="70"/>
      <c r="T30" s="70"/>
      <c r="U30" s="70"/>
      <c r="V30" s="70"/>
      <c r="W30" s="70"/>
    </row>
    <row r="31" spans="1:23" s="70" customFormat="1" ht="15.75" customHeight="1">
      <c r="A31" s="78" t="s">
        <v>86</v>
      </c>
      <c r="B31" s="86"/>
      <c r="C31" s="86"/>
      <c r="D31" s="86"/>
      <c r="E31" s="93"/>
      <c r="F31" s="93"/>
      <c r="G31" s="93"/>
      <c r="H31" s="93"/>
      <c r="I31" s="96"/>
      <c r="J31" s="96"/>
      <c r="K31" s="96"/>
      <c r="L31" s="103">
        <f>L7-L28</f>
        <v>22561931</v>
      </c>
      <c r="M31" s="111"/>
      <c r="N31" s="70"/>
      <c r="O31" s="70"/>
      <c r="P31" s="70"/>
      <c r="Q31" s="70"/>
      <c r="R31" s="70"/>
      <c r="S31" s="70"/>
      <c r="T31" s="70"/>
      <c r="U31" s="70"/>
      <c r="V31" s="70"/>
      <c r="W31" s="70"/>
    </row>
    <row r="32" spans="1:23" s="70" customFormat="1" ht="15.75" customHeight="1">
      <c r="A32" s="77"/>
      <c r="B32" s="81" t="s">
        <v>87</v>
      </c>
      <c r="C32" s="81"/>
      <c r="D32" s="5"/>
      <c r="E32" s="81"/>
      <c r="F32" s="81"/>
      <c r="G32" s="90"/>
      <c r="H32" s="90"/>
      <c r="I32" s="94"/>
      <c r="J32" s="94"/>
      <c r="K32" s="94"/>
      <c r="L32" s="104">
        <f>SUM(L33:M37)</f>
        <v>9854</v>
      </c>
      <c r="M32" s="112"/>
      <c r="N32" s="70"/>
      <c r="O32" s="70"/>
      <c r="P32" s="70"/>
      <c r="Q32" s="70"/>
      <c r="R32" s="70"/>
      <c r="S32" s="70"/>
      <c r="T32" s="70"/>
      <c r="U32" s="70"/>
      <c r="V32" s="70"/>
      <c r="W32" s="70"/>
    </row>
    <row r="33" spans="1:13" s="70" customFormat="1" ht="15.75" customHeight="1">
      <c r="A33" s="77"/>
      <c r="B33" s="81"/>
      <c r="C33" s="5" t="s">
        <v>88</v>
      </c>
      <c r="D33" s="5"/>
      <c r="E33" s="81"/>
      <c r="F33" s="81"/>
      <c r="G33" s="90"/>
      <c r="H33" s="90"/>
      <c r="I33" s="94"/>
      <c r="J33" s="94"/>
      <c r="K33" s="94"/>
      <c r="L33" s="102" t="s">
        <v>169</v>
      </c>
      <c r="M33" s="110"/>
    </row>
    <row r="34" spans="1:13" s="70" customFormat="1" ht="15.75" customHeight="1">
      <c r="A34" s="77"/>
      <c r="B34" s="81"/>
      <c r="C34" s="88" t="s">
        <v>90</v>
      </c>
      <c r="D34" s="88"/>
      <c r="E34" s="81"/>
      <c r="F34" s="81"/>
      <c r="G34" s="90"/>
      <c r="H34" s="90"/>
      <c r="I34" s="94"/>
      <c r="J34" s="94"/>
      <c r="K34" s="94"/>
      <c r="L34" s="101">
        <v>9854</v>
      </c>
      <c r="M34" s="109"/>
    </row>
    <row r="35" spans="1:13" s="70" customFormat="1" ht="15.75" customHeight="1">
      <c r="A35" s="77"/>
      <c r="B35" s="81"/>
      <c r="C35" s="5" t="s">
        <v>91</v>
      </c>
      <c r="D35" s="5"/>
      <c r="E35" s="81"/>
      <c r="F35" s="5"/>
      <c r="G35" s="81"/>
      <c r="H35" s="81"/>
      <c r="I35" s="5"/>
      <c r="J35" s="5"/>
      <c r="K35" s="5"/>
      <c r="L35" s="102" t="s">
        <v>169</v>
      </c>
      <c r="M35" s="110"/>
    </row>
    <row r="36" spans="1:13" s="70" customFormat="1" ht="15.75" customHeight="1">
      <c r="A36" s="77"/>
      <c r="B36" s="81"/>
      <c r="C36" s="81" t="s">
        <v>92</v>
      </c>
      <c r="D36" s="81"/>
      <c r="E36" s="81"/>
      <c r="F36" s="81"/>
      <c r="G36" s="81"/>
      <c r="H36" s="81"/>
      <c r="I36" s="5"/>
      <c r="J36" s="5"/>
      <c r="K36" s="5"/>
      <c r="L36" s="102" t="s">
        <v>169</v>
      </c>
      <c r="M36" s="110"/>
    </row>
    <row r="37" spans="1:13" s="70" customFormat="1" ht="15.75" customHeight="1">
      <c r="A37" s="77"/>
      <c r="B37" s="81"/>
      <c r="C37" s="81" t="s">
        <v>18</v>
      </c>
      <c r="D37" s="81"/>
      <c r="E37" s="81"/>
      <c r="F37" s="81"/>
      <c r="G37" s="81"/>
      <c r="H37" s="81"/>
      <c r="I37" s="5"/>
      <c r="J37" s="5"/>
      <c r="K37" s="5"/>
      <c r="L37" s="102" t="s">
        <v>169</v>
      </c>
      <c r="M37" s="110"/>
    </row>
    <row r="38" spans="1:13" s="70" customFormat="1" ht="15.75" customHeight="1">
      <c r="A38" s="77"/>
      <c r="B38" s="81" t="s">
        <v>93</v>
      </c>
      <c r="C38" s="81"/>
      <c r="D38" s="81"/>
      <c r="E38" s="81"/>
      <c r="F38" s="81"/>
      <c r="G38" s="81"/>
      <c r="H38" s="81"/>
      <c r="I38" s="95"/>
      <c r="J38" s="95"/>
      <c r="K38" s="95"/>
      <c r="L38" s="101">
        <f>SUM(L39:M40)</f>
        <v>47363</v>
      </c>
      <c r="M38" s="109"/>
    </row>
    <row r="39" spans="1:13" s="70" customFormat="1" ht="15.75" customHeight="1">
      <c r="A39" s="77"/>
      <c r="B39" s="81"/>
      <c r="C39" s="81" t="s">
        <v>94</v>
      </c>
      <c r="D39" s="81"/>
      <c r="E39" s="81"/>
      <c r="F39" s="81"/>
      <c r="G39" s="81"/>
      <c r="H39" s="81"/>
      <c r="I39" s="95"/>
      <c r="J39" s="95"/>
      <c r="K39" s="95"/>
      <c r="L39" s="101">
        <v>47363</v>
      </c>
      <c r="M39" s="109"/>
    </row>
    <row r="40" spans="1:13" s="70" customFormat="1" ht="15.75" customHeight="1">
      <c r="A40" s="77"/>
      <c r="B40" s="81"/>
      <c r="C40" s="81" t="s">
        <v>24</v>
      </c>
      <c r="D40" s="81"/>
      <c r="E40" s="81"/>
      <c r="F40" s="81"/>
      <c r="G40" s="81"/>
      <c r="H40" s="81"/>
      <c r="I40" s="95"/>
      <c r="J40" s="95"/>
      <c r="K40" s="95"/>
      <c r="L40" s="105" t="s">
        <v>169</v>
      </c>
      <c r="M40" s="113"/>
    </row>
    <row r="41" spans="1:13" s="70" customFormat="1" ht="15.75" customHeight="1">
      <c r="A41" s="79" t="s">
        <v>95</v>
      </c>
      <c r="B41" s="87"/>
      <c r="C41" s="87"/>
      <c r="D41" s="87"/>
      <c r="E41" s="87"/>
      <c r="F41" s="87"/>
      <c r="G41" s="87"/>
      <c r="H41" s="87"/>
      <c r="I41" s="97"/>
      <c r="J41" s="97"/>
      <c r="K41" s="97"/>
      <c r="L41" s="106">
        <f>L31+L32-L38</f>
        <v>22524422</v>
      </c>
      <c r="M41" s="114"/>
    </row>
    <row r="42" spans="1:13" s="70" customFormat="1" ht="3.75" customHeight="1">
      <c r="A42" s="80"/>
      <c r="B42" s="80"/>
      <c r="C42" s="80"/>
      <c r="D42" s="92"/>
      <c r="E42" s="92"/>
      <c r="F42" s="92"/>
      <c r="G42" s="92"/>
      <c r="H42" s="92"/>
      <c r="I42" s="98"/>
      <c r="J42" s="98"/>
      <c r="K42" s="98"/>
      <c r="L42" s="70"/>
      <c r="M42" s="70"/>
    </row>
    <row r="43" spans="1:13" s="70" customFormat="1" ht="15.6" customHeight="1">
      <c r="A43" s="81"/>
      <c r="B43" s="81"/>
      <c r="C43" s="89"/>
      <c r="D43" s="89"/>
      <c r="E43" s="89"/>
      <c r="F43" s="89"/>
      <c r="G43" s="89"/>
      <c r="H43" s="89"/>
      <c r="I43" s="95"/>
      <c r="J43" s="95"/>
      <c r="K43" s="95"/>
      <c r="L43" s="70"/>
      <c r="M43" s="70"/>
    </row>
    <row r="44" spans="1:13" s="70" customFormat="1" ht="15.6" customHeight="1">
      <c r="A44" s="81"/>
      <c r="B44" s="81"/>
      <c r="C44" s="81"/>
      <c r="D44" s="89"/>
      <c r="E44" s="89"/>
      <c r="F44" s="89"/>
      <c r="G44" s="89"/>
      <c r="H44" s="89"/>
      <c r="I44" s="95"/>
      <c r="J44" s="95"/>
      <c r="K44" s="95"/>
      <c r="L44" s="70"/>
      <c r="M44" s="70"/>
    </row>
    <row r="45" spans="1:13" s="70" customFormat="1" ht="15.6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</row>
    <row r="46" spans="1:13" s="70" customFormat="1" ht="3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</row>
    <row r="47" spans="1:13" s="70" customFormat="1" ht="15.6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</row>
    <row r="48" spans="1:13" s="70" customFormat="1" ht="15.6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</row>
    <row r="49" spans="1:16" s="70" customFormat="1" ht="15.6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</row>
    <row r="50" spans="1:16" s="70" customFormat="1" ht="15.6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</row>
    <row r="51" spans="1:16" s="70" customFormat="1" ht="15.6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</row>
    <row r="52" spans="1:16" s="70" customFormat="1" ht="15.6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70"/>
      <c r="M52" s="70"/>
      <c r="N52" s="70"/>
      <c r="O52" s="70"/>
      <c r="P52" s="70"/>
    </row>
    <row r="53" spans="1:16" s="70" customFormat="1" ht="15.6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70"/>
      <c r="M53" s="70"/>
      <c r="N53" s="70"/>
      <c r="O53" s="70"/>
      <c r="P53" s="70"/>
    </row>
    <row r="54" spans="1:16" s="70" customFormat="1" ht="15.6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70"/>
      <c r="M54" s="70"/>
      <c r="N54" s="70"/>
      <c r="O54" s="70"/>
      <c r="P54" s="70"/>
    </row>
    <row r="55" spans="1:16" s="70" customFormat="1" ht="5.2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</row>
    <row r="56" spans="1:16" s="70" customFormat="1" ht="15.6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</row>
    <row r="57" spans="1:16" s="70" customFormat="1" ht="15.6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</row>
    <row r="58" spans="1:16" s="70" customFormat="1" ht="15.6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</row>
    <row r="59" spans="1:16" s="70" customFormat="1" ht="15.6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</row>
    <row r="60" spans="1:16" s="70" customFormat="1" ht="15.6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</row>
    <row r="61" spans="1:16" s="70" customFormat="1" ht="15.6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</row>
    <row r="62" spans="1:16" s="4" customFormat="1" ht="15.6" customHeight="1"/>
    <row r="63" spans="1:16" s="3" customFormat="1" ht="12.9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3"/>
      <c r="M64" s="3"/>
      <c r="N64" s="3"/>
      <c r="O64" s="3"/>
      <c r="P64" s="3"/>
    </row>
    <row r="65" spans="1:16" ht="27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6" s="4" customFormat="1" ht="18" customHeight="1">
      <c r="L66" s="1"/>
      <c r="M66" s="1"/>
      <c r="N66" s="1"/>
      <c r="O66" s="1"/>
      <c r="P66" s="1"/>
    </row>
    <row r="67" spans="1:16" s="4" customFormat="1" ht="18" customHeight="1"/>
    <row r="68" spans="1:16" s="4" customFormat="1" ht="18" customHeight="1"/>
    <row r="69" spans="1:16" s="4" customFormat="1" ht="18" customHeight="1"/>
    <row r="70" spans="1:16" s="4" customFormat="1" ht="18" customHeight="1"/>
    <row r="71" spans="1:16" s="4" customFormat="1" ht="18" customHeight="1"/>
    <row r="72" spans="1:16" s="4" customFormat="1" ht="18" customHeight="1"/>
    <row r="73" spans="1:16" s="4" customFormat="1" ht="18" customHeight="1"/>
    <row r="74" spans="1:16" s="4" customFormat="1" ht="18" customHeight="1"/>
    <row r="75" spans="1:16" s="4" customFormat="1" ht="18" customHeight="1"/>
    <row r="76" spans="1:16" s="4" customFormat="1" ht="18" customHeight="1"/>
    <row r="77" spans="1:16" s="4" customFormat="1" ht="18" customHeight="1"/>
    <row r="78" spans="1:16" s="4" customFormat="1" ht="18" customHeight="1"/>
    <row r="79" spans="1:16" s="4" customFormat="1" ht="18" customHeight="1"/>
    <row r="80" spans="1:16" s="4" customFormat="1" ht="18" customHeight="1"/>
    <row r="81" spans="1:11" s="4" customFormat="1" ht="18" customHeight="1"/>
    <row r="82" spans="1:11" s="4" customFormat="1" ht="18" customHeight="1"/>
    <row r="83" spans="1:11" s="4" customFormat="1" ht="18" customHeight="1"/>
    <row r="84" spans="1:11" s="4" customFormat="1" ht="18" customHeight="1"/>
    <row r="85" spans="1:11" s="4" customFormat="1" ht="18" customHeight="1"/>
    <row r="86" spans="1:11" s="4" customFormat="1" ht="18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s="4" customFormat="1" ht="18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s="4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4" customFormat="1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4" customFormat="1" ht="18" customHeight="1"/>
    <row r="91" spans="1:11" s="4" customFormat="1" ht="18" customHeight="1"/>
    <row r="92" spans="1:11" s="4" customFormat="1" ht="18" customHeight="1"/>
    <row r="93" spans="1:11" s="4" customFormat="1" ht="18" customHeight="1"/>
    <row r="94" spans="1:11" s="4" customFormat="1" ht="18" customHeight="1"/>
    <row r="95" spans="1:11" s="4" customFormat="1" ht="18" customHeight="1"/>
    <row r="96" spans="1:11" s="4" customFormat="1" ht="18" customHeight="1"/>
    <row r="97" spans="1:16" s="5" customFormat="1" ht="18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s="3" customFormat="1" ht="12.9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5"/>
      <c r="M98" s="5"/>
      <c r="N98" s="5"/>
      <c r="O98" s="5"/>
      <c r="P98" s="5"/>
    </row>
    <row r="99" spans="1:16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3"/>
      <c r="M99" s="3"/>
      <c r="N99" s="3"/>
      <c r="O99" s="3"/>
      <c r="P99" s="3"/>
    </row>
    <row r="100" spans="1:16" ht="27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6" s="4" customFormat="1" ht="18" customHeight="1">
      <c r="L101" s="1"/>
      <c r="M101" s="1"/>
      <c r="N101" s="1"/>
      <c r="O101" s="1"/>
      <c r="P101" s="1"/>
    </row>
    <row r="102" spans="1:16" s="4" customFormat="1" ht="18" customHeight="1"/>
    <row r="103" spans="1:16" s="4" customFormat="1" ht="18" customHeight="1"/>
    <row r="104" spans="1:16" s="4" customFormat="1" ht="18" customHeight="1"/>
    <row r="105" spans="1:16" s="4" customFormat="1" ht="18" customHeight="1"/>
    <row r="106" spans="1:16" s="4" customFormat="1" ht="18" customHeight="1"/>
    <row r="107" spans="1:16" s="4" customFormat="1" ht="18" customHeight="1"/>
    <row r="108" spans="1:16" s="4" customFormat="1" ht="18" customHeight="1"/>
    <row r="109" spans="1:16" s="4" customFormat="1" ht="18" customHeight="1"/>
    <row r="110" spans="1:16" s="4" customFormat="1" ht="18" customHeight="1"/>
    <row r="111" spans="1:16" s="4" customFormat="1" ht="18" customHeight="1"/>
    <row r="112" spans="1:16" s="4" customFormat="1" ht="18" customHeight="1"/>
    <row r="113" spans="1:11" s="4" customFormat="1" ht="18" customHeight="1"/>
    <row r="114" spans="1:11" s="4" customFormat="1" ht="18" customHeight="1"/>
    <row r="115" spans="1:11" s="4" customFormat="1" ht="18" customHeight="1"/>
    <row r="116" spans="1:11" s="4" customFormat="1" ht="18" customHeight="1"/>
    <row r="117" spans="1:11" s="4" customFormat="1" ht="18" customHeight="1"/>
    <row r="118" spans="1:11" s="4" customFormat="1" ht="18" customHeight="1"/>
    <row r="119" spans="1:11" s="4" customFormat="1" ht="18" customHeight="1"/>
    <row r="120" spans="1:11" s="4" customFormat="1" ht="18" customHeight="1"/>
    <row r="121" spans="1:11" s="4" customFormat="1" ht="18" customHeight="1"/>
    <row r="122" spans="1:11" s="4" customFormat="1" ht="18" customHeight="1"/>
    <row r="123" spans="1:11" s="4" customFormat="1" ht="18" customHeight="1"/>
    <row r="124" spans="1:11" s="4" customFormat="1" ht="18" customHeight="1"/>
    <row r="125" spans="1:11" s="4" customFormat="1" ht="18" customHeight="1"/>
    <row r="126" spans="1:11" s="4" customFormat="1" ht="18" customHeight="1"/>
    <row r="127" spans="1:11" s="4" customFormat="1" ht="18" customHeight="1"/>
    <row r="128" spans="1:11" s="4" customFormat="1" ht="18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6" s="4" customFormat="1" ht="18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6" s="4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6" s="4" customFormat="1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6" s="4" customFormat="1" ht="18" customHeight="1"/>
    <row r="133" spans="1:16" s="4" customFormat="1" ht="18" customHeight="1"/>
    <row r="134" spans="1:16" s="4" customFormat="1" ht="18" customHeight="1"/>
    <row r="135" spans="1:16" s="4" customFormat="1" ht="18" customHeight="1"/>
    <row r="136" spans="1:16" s="4" customFormat="1" ht="18" customHeight="1"/>
    <row r="137" spans="1:16" s="4" customFormat="1" ht="18" customHeight="1"/>
    <row r="138" spans="1:16" s="4" customFormat="1" ht="18" customHeight="1"/>
    <row r="139" spans="1:16" s="5" customFormat="1" ht="18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6" s="3" customFormat="1" ht="12.9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5"/>
      <c r="M140" s="5"/>
      <c r="N140" s="5"/>
      <c r="O140" s="5"/>
      <c r="P140" s="5"/>
    </row>
    <row r="141" spans="1:16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3"/>
      <c r="M141" s="3"/>
      <c r="N141" s="3"/>
      <c r="O141" s="3"/>
      <c r="P141" s="3"/>
    </row>
    <row r="142" spans="1:16" ht="27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6" s="4" customFormat="1" ht="14.45" customHeight="1">
      <c r="L143" s="1"/>
      <c r="M143" s="1"/>
      <c r="N143" s="1"/>
      <c r="O143" s="1"/>
      <c r="P143" s="1"/>
    </row>
    <row r="144" spans="1:16" s="4" customFormat="1" ht="14.45" customHeight="1"/>
    <row r="145" s="4" customFormat="1" ht="14.45" customHeight="1"/>
    <row r="146" s="4" customFormat="1" ht="14.45" customHeight="1"/>
    <row r="147" s="4" customFormat="1" ht="14.45" customHeight="1"/>
    <row r="148" s="4" customFormat="1" ht="14.45" customHeight="1"/>
    <row r="149" s="4" customFormat="1" ht="14.45" customHeight="1"/>
    <row r="150" s="4" customFormat="1" ht="14.45" customHeight="1"/>
    <row r="151" s="4" customFormat="1" ht="14.45" customHeight="1"/>
    <row r="152" s="4" customFormat="1" ht="14.45" customHeight="1"/>
    <row r="153" s="4" customFormat="1" ht="14.45" customHeight="1"/>
    <row r="154" s="4" customFormat="1" ht="14.45" customHeight="1"/>
    <row r="155" s="4" customFormat="1" ht="14.45" customHeight="1"/>
    <row r="156" s="4" customFormat="1" ht="14.45" customHeight="1"/>
    <row r="157" s="4" customFormat="1" ht="14.45" customHeight="1"/>
    <row r="158" s="4" customFormat="1" ht="14.45" customHeight="1"/>
    <row r="159" s="4" customFormat="1" ht="14.45" customHeight="1"/>
    <row r="160" s="4" customFormat="1" ht="14.45" customHeight="1"/>
    <row r="161" s="4" customFormat="1" ht="14.45" customHeight="1"/>
    <row r="162" s="4" customFormat="1" ht="14.45" customHeight="1"/>
    <row r="163" s="4" customFormat="1" ht="14.45" customHeight="1"/>
    <row r="164" s="4" customFormat="1" ht="14.45" customHeight="1"/>
    <row r="165" s="4" customFormat="1" ht="14.45" customHeight="1"/>
    <row r="166" s="4" customFormat="1" ht="14.45" customHeight="1"/>
    <row r="167" s="4" customFormat="1" ht="14.45" customHeight="1"/>
    <row r="168" s="4" customFormat="1" ht="14.45" customHeight="1"/>
    <row r="169" s="4" customFormat="1" ht="14.45" customHeight="1"/>
    <row r="170" s="4" customFormat="1" ht="14.45" customHeight="1"/>
    <row r="171" s="4" customFormat="1" ht="14.45" customHeight="1"/>
    <row r="172" s="4" customFormat="1" ht="14.45" customHeight="1"/>
    <row r="173" s="4" customFormat="1" ht="14.45" customHeight="1"/>
    <row r="174" s="4" customFormat="1" ht="14.45" customHeight="1"/>
    <row r="175" s="4" customFormat="1" ht="14.45" customHeight="1"/>
    <row r="176" s="4" customFormat="1" ht="14.45" customHeight="1"/>
    <row r="177" spans="1:11" s="4" customFormat="1" ht="14.45" customHeight="1"/>
    <row r="178" spans="1:11" s="4" customFormat="1" ht="14.45" customHeight="1"/>
    <row r="179" spans="1:11" s="4" customFormat="1" ht="14.45" customHeight="1"/>
    <row r="180" spans="1:11" s="4" customFormat="1" ht="14.45" customHeight="1"/>
    <row r="181" spans="1:11" s="4" customFormat="1" ht="14.45" customHeight="1"/>
    <row r="182" spans="1:11" s="4" customFormat="1" ht="14.4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s="4" customFormat="1" ht="14.4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s="4" customFormat="1" ht="14.4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4" customFormat="1" ht="14.4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4" customFormat="1" ht="14.45" customHeight="1"/>
    <row r="187" spans="1:11" s="4" customFormat="1" ht="14.45" customHeight="1"/>
    <row r="188" spans="1:11" s="4" customFormat="1" ht="14.45" customHeight="1"/>
    <row r="189" spans="1:11" s="4" customFormat="1" ht="14.45" customHeight="1"/>
    <row r="190" spans="1:11" s="4" customFormat="1" ht="14.45" customHeight="1"/>
    <row r="191" spans="1:11" s="4" customFormat="1" ht="14.45" customHeight="1"/>
    <row r="192" spans="1:11" s="4" customFormat="1" ht="14.45" customHeight="1"/>
    <row r="193" spans="1:16" s="5" customFormat="1" ht="14.4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6" s="3" customFormat="1" ht="12.9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5"/>
      <c r="M194" s="5"/>
      <c r="N194" s="5"/>
      <c r="O194" s="5"/>
      <c r="P194" s="5"/>
    </row>
    <row r="195" spans="1:16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3"/>
      <c r="M195" s="3"/>
      <c r="N195" s="3"/>
      <c r="O195" s="3"/>
      <c r="P195" s="3"/>
    </row>
    <row r="196" spans="1:16" ht="27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6" s="4" customFormat="1" ht="13.5" customHeight="1">
      <c r="L197" s="1"/>
      <c r="M197" s="1"/>
      <c r="N197" s="1"/>
      <c r="O197" s="1"/>
      <c r="P197" s="1"/>
    </row>
    <row r="198" spans="1:16" s="4" customFormat="1" ht="13.5" customHeight="1"/>
    <row r="199" spans="1:16" s="4" customFormat="1" ht="13.5" customHeight="1"/>
    <row r="200" spans="1:16" s="4" customFormat="1" ht="13.5" customHeight="1"/>
    <row r="201" spans="1:16" s="4" customFormat="1" ht="13.5" customHeight="1"/>
    <row r="202" spans="1:16" s="4" customFormat="1" ht="13.5" customHeight="1"/>
    <row r="203" spans="1:16" s="4" customFormat="1" ht="13.5" customHeight="1"/>
    <row r="204" spans="1:16" s="4" customFormat="1" ht="13.5" customHeight="1"/>
    <row r="205" spans="1:16" s="4" customFormat="1" ht="13.5" customHeight="1"/>
    <row r="206" spans="1:16" s="4" customFormat="1" ht="13.5" customHeight="1"/>
    <row r="207" spans="1:16" s="4" customFormat="1" ht="13.5" customHeight="1"/>
    <row r="208" spans="1:16" s="4" customFormat="1" ht="13.5" customHeight="1"/>
    <row r="209" s="4" customFormat="1" ht="13.5" customHeight="1"/>
    <row r="210" s="4" customFormat="1" ht="13.5" customHeight="1"/>
    <row r="211" s="4" customFormat="1" ht="13.5" customHeight="1"/>
    <row r="212" s="4" customFormat="1" ht="13.5" customHeight="1"/>
    <row r="213" s="4" customFormat="1" ht="13.5" customHeight="1"/>
    <row r="214" s="4" customFormat="1" ht="13.5" customHeight="1"/>
    <row r="215" s="4" customFormat="1" ht="13.5" customHeight="1"/>
    <row r="216" s="4" customFormat="1" ht="13.5" customHeight="1"/>
    <row r="217" s="4" customFormat="1" ht="13.5" customHeight="1"/>
    <row r="218" s="4" customFormat="1" ht="13.5" customHeight="1"/>
    <row r="219" s="4" customFormat="1" ht="13.5" customHeight="1"/>
    <row r="220" s="4" customFormat="1" ht="13.5" customHeight="1"/>
    <row r="221" s="4" customFormat="1" ht="13.5" customHeight="1"/>
    <row r="222" s="4" customFormat="1" ht="13.5" customHeight="1"/>
    <row r="223" s="4" customFormat="1" ht="13.5" customHeight="1"/>
    <row r="224" s="4" customFormat="1" ht="13.5" customHeight="1"/>
    <row r="225" s="4" customFormat="1" ht="13.5" customHeight="1"/>
    <row r="226" s="4" customFormat="1" ht="13.5" customHeight="1"/>
    <row r="227" s="4" customFormat="1" ht="13.5" customHeight="1"/>
    <row r="228" s="4" customFormat="1" ht="13.5" customHeight="1"/>
    <row r="229" s="4" customFormat="1" ht="13.5" customHeight="1"/>
    <row r="230" s="4" customFormat="1" ht="13.5" customHeight="1"/>
    <row r="231" s="4" customFormat="1" ht="13.5" customHeight="1"/>
    <row r="232" s="4" customFormat="1" ht="13.5" customHeight="1"/>
    <row r="233" s="4" customFormat="1" ht="13.5" customHeight="1"/>
    <row r="234" s="4" customFormat="1" ht="13.5" customHeight="1"/>
    <row r="235" s="4" customFormat="1" ht="13.5" customHeight="1"/>
    <row r="236" s="4" customFormat="1" ht="13.5" customHeight="1"/>
    <row r="237" s="4" customFormat="1" ht="13.5" customHeight="1"/>
    <row r="238" s="4" customFormat="1" ht="13.5" customHeight="1"/>
    <row r="239" s="4" customFormat="1" ht="13.5" customHeight="1"/>
    <row r="240" s="4" customFormat="1" ht="13.5" customHeight="1"/>
    <row r="241" spans="1:16" s="4" customFormat="1" ht="13.5" customHeight="1"/>
    <row r="242" spans="1:16" s="4" customFormat="1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 spans="1:16" s="4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6" s="4" customFormat="1" ht="13.5" customHeigh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2"/>
    </row>
    <row r="245" spans="1:16" s="4" customFormat="1" ht="13.5" customHeigh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2"/>
    </row>
    <row r="246" spans="1:16" s="4" customFormat="1" ht="13.5" customHeigh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2"/>
    </row>
    <row r="247" spans="1:16" s="4" customFormat="1" ht="13.5" customHeigh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2"/>
    </row>
    <row r="248" spans="1:16" s="4" customFormat="1" ht="13.5" customHeight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2"/>
    </row>
    <row r="249" spans="1:16" s="4" customFormat="1" ht="13.5" customHeight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2"/>
    </row>
    <row r="250" spans="1:16" s="4" customFormat="1" ht="13.5" customHeight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</row>
    <row r="251" spans="1:16" s="4" customFormat="1" ht="13.5" customHeight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</row>
    <row r="252" spans="1:16" s="4" customFormat="1" ht="13.5" customHeigh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2"/>
    </row>
    <row r="253" spans="1:16" s="6" customFormat="1" ht="13.5" customHeight="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2"/>
      <c r="L253" s="4"/>
      <c r="M253" s="4"/>
      <c r="N253" s="4"/>
      <c r="O253" s="4"/>
      <c r="P253" s="4"/>
    </row>
    <row r="254" spans="1:16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6"/>
      <c r="M254" s="6"/>
      <c r="N254" s="6"/>
      <c r="O254" s="6"/>
      <c r="P254" s="6"/>
    </row>
    <row r="255" spans="1:16" s="2" customFormat="1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1"/>
      <c r="M255" s="1"/>
      <c r="N255" s="1"/>
      <c r="O255" s="1"/>
      <c r="P255" s="1"/>
    </row>
    <row r="256" spans="1:16" s="2" customFormat="1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6" s="2" customFormat="1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6" s="2" customFormat="1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6" s="2" customFormat="1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6" s="2" customFormat="1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6" s="4" customFormat="1" ht="18" customHeight="1">
      <c r="L261" s="2"/>
      <c r="M261" s="2"/>
      <c r="N261" s="2"/>
      <c r="O261" s="2"/>
      <c r="P261" s="2"/>
    </row>
    <row r="262" spans="1:16" s="4" customFormat="1" ht="18" customHeight="1">
      <c r="L262" s="107"/>
      <c r="M262" s="107"/>
      <c r="N262" s="107"/>
    </row>
    <row r="263" spans="1:16" s="2" customFormat="1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107"/>
      <c r="M263" s="107"/>
      <c r="N263" s="107"/>
      <c r="O263" s="4"/>
      <c r="P263" s="4"/>
    </row>
    <row r="264" spans="1:16" s="2" customFormat="1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6" s="2" customFormat="1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6" s="4" customFormat="1" ht="18" customHeight="1">
      <c r="L266" s="2"/>
      <c r="M266" s="2"/>
      <c r="N266" s="2"/>
      <c r="O266" s="2"/>
      <c r="P266" s="2"/>
    </row>
    <row r="267" spans="1:16" s="4" customFormat="1" ht="15" customHeight="1"/>
    <row r="268" spans="1:16" s="4" customFormat="1" ht="15" customHeight="1"/>
    <row r="269" spans="1:16" s="4" customFormat="1" ht="15" customHeight="1"/>
    <row r="270" spans="1:16" s="4" customFormat="1" ht="15" customHeight="1"/>
    <row r="271" spans="1:16" s="4" customFormat="1" ht="15" customHeight="1"/>
    <row r="272" spans="1:16" s="4" customFormat="1" ht="15" customHeight="1"/>
    <row r="273" spans="1:14" s="4" customFormat="1" ht="15" customHeight="1"/>
    <row r="274" spans="1:14" s="4" customFormat="1" ht="15" customHeight="1">
      <c r="L274" s="107"/>
      <c r="M274" s="107"/>
      <c r="N274" s="107"/>
    </row>
    <row r="275" spans="1:14" s="4" customFormat="1" ht="15" customHeight="1">
      <c r="L275" s="107"/>
      <c r="M275" s="107"/>
      <c r="N275" s="107"/>
    </row>
    <row r="276" spans="1:14" s="4" customFormat="1" ht="15" customHeight="1">
      <c r="L276" s="107"/>
      <c r="M276" s="107"/>
      <c r="N276" s="107"/>
    </row>
    <row r="277" spans="1:14" s="4" customFormat="1" ht="15" customHeight="1"/>
    <row r="278" spans="1:14" s="4" customFormat="1" ht="15" customHeight="1">
      <c r="L278" s="107"/>
      <c r="M278" s="107"/>
      <c r="N278" s="107"/>
    </row>
    <row r="279" spans="1:14" s="4" customFormat="1" ht="15" customHeight="1">
      <c r="L279" s="107"/>
      <c r="M279" s="107"/>
      <c r="N279" s="107"/>
    </row>
    <row r="280" spans="1:14" s="4" customFormat="1" ht="15" customHeight="1">
      <c r="L280" s="107"/>
      <c r="M280" s="107"/>
      <c r="N280" s="107"/>
    </row>
    <row r="281" spans="1:14" s="4" customFormat="1" ht="15" customHeight="1">
      <c r="L281" s="107"/>
      <c r="M281" s="107"/>
      <c r="N281" s="107"/>
    </row>
    <row r="282" spans="1:14" s="4" customFormat="1" ht="15" customHeight="1">
      <c r="F282" s="1"/>
      <c r="G282" s="1"/>
      <c r="H282" s="1"/>
      <c r="I282" s="1"/>
      <c r="J282" s="1"/>
      <c r="L282" s="107"/>
      <c r="M282" s="107"/>
      <c r="N282" s="107"/>
    </row>
    <row r="283" spans="1:14" s="4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07"/>
      <c r="M283" s="107"/>
      <c r="N283" s="107"/>
    </row>
    <row r="284" spans="1:14" s="4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07"/>
      <c r="M284" s="107"/>
      <c r="N284" s="107"/>
    </row>
    <row r="285" spans="1:14" s="4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07"/>
      <c r="M285" s="107"/>
      <c r="N285" s="107"/>
    </row>
    <row r="286" spans="1:14" s="4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07"/>
      <c r="M286" s="107"/>
      <c r="N286" s="107"/>
    </row>
    <row r="287" spans="1:14" s="4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07"/>
      <c r="M287" s="107"/>
      <c r="N287" s="107"/>
    </row>
    <row r="288" spans="1:14" s="4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07"/>
      <c r="M288" s="107"/>
      <c r="N288" s="107"/>
    </row>
    <row r="289" spans="1:16" s="4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07"/>
      <c r="M289" s="107"/>
      <c r="N289" s="107"/>
    </row>
    <row r="290" spans="1:16" s="4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07"/>
      <c r="M290" s="107"/>
      <c r="N290" s="107"/>
    </row>
    <row r="291" spans="1:16" s="4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07"/>
      <c r="M291" s="107"/>
      <c r="N291" s="107"/>
    </row>
    <row r="292" spans="1:16" s="4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07"/>
      <c r="M292" s="107"/>
      <c r="N292" s="107"/>
    </row>
    <row r="293" spans="1:16" s="4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07"/>
      <c r="M293" s="107"/>
      <c r="N293" s="107"/>
    </row>
    <row r="294" spans="1:16" ht="18" customHeight="1">
      <c r="L294" s="107"/>
      <c r="M294" s="107"/>
      <c r="N294" s="107"/>
      <c r="O294" s="4"/>
      <c r="P294" s="4"/>
    </row>
  </sheetData>
  <mergeCells count="41">
    <mergeCell ref="A1:M1"/>
    <mergeCell ref="A2:M2"/>
    <mergeCell ref="A3:M3"/>
    <mergeCell ref="A4:M4"/>
    <mergeCell ref="A6:K6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</mergeCells>
  <phoneticPr fontId="3"/>
  <printOptions horizontalCentered="1"/>
  <pageMargins left="0" right="0" top="0.51181102362204722" bottom="0.59055118110236227" header="0.35433070866141736" footer="0.31496062992125984"/>
  <pageSetup paperSize="9" scale="122" fitToWidth="1" fitToHeight="1" orientation="portrait" usePrinterDefaults="1" cellComments="asDisplayed" r:id="rId1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296"/>
  <sheetViews>
    <sheetView showGridLines="0" view="pageBreakPreview" topLeftCell="A16" zoomScale="140" zoomScaleSheetLayoutView="140" workbookViewId="0">
      <selection activeCell="M14" sqref="M14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0" width="4.625" style="1" customWidth="1"/>
    <col min="11" max="11" width="6.75" style="1" customWidth="1"/>
    <col min="12" max="12" width="10.625" style="1" bestFit="1" customWidth="1"/>
    <col min="13" max="13" width="12.125" style="1" bestFit="1" customWidth="1"/>
    <col min="14" max="14" width="1" style="1" customWidth="1"/>
    <col min="15" max="16384" width="9" style="1"/>
  </cols>
  <sheetData>
    <row r="1" spans="1:13" ht="18" customHeight="1">
      <c r="B1" s="117" t="s">
        <v>96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8.75" customHeight="1">
      <c r="A2" s="115"/>
      <c r="B2" s="118" t="s">
        <v>167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3" ht="14.45" customHeight="1">
      <c r="A3" s="116"/>
      <c r="B3" s="119" t="s">
        <v>171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ht="14.45" customHeight="1">
      <c r="A4" s="116"/>
      <c r="B4" s="119" t="s">
        <v>172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</row>
    <row r="5" spans="1:13" ht="15.75" customHeight="1">
      <c r="A5" s="116"/>
      <c r="B5" s="120"/>
      <c r="C5" s="115"/>
      <c r="D5" s="115"/>
      <c r="E5" s="115"/>
      <c r="F5" s="115"/>
      <c r="G5" s="115"/>
      <c r="H5" s="115"/>
      <c r="I5" s="157"/>
      <c r="J5" s="115"/>
      <c r="K5" s="99"/>
      <c r="L5" s="115"/>
      <c r="M5" s="192" t="s">
        <v>40</v>
      </c>
    </row>
    <row r="6" spans="1:13" s="2" customFormat="1" ht="12.75" customHeight="1">
      <c r="B6" s="121" t="s">
        <v>3</v>
      </c>
      <c r="C6" s="133"/>
      <c r="D6" s="133"/>
      <c r="E6" s="133"/>
      <c r="F6" s="133"/>
      <c r="G6" s="133"/>
      <c r="H6" s="133"/>
      <c r="I6" s="158"/>
      <c r="J6" s="162" t="s">
        <v>97</v>
      </c>
      <c r="K6" s="133"/>
      <c r="L6" s="181"/>
      <c r="M6" s="193"/>
    </row>
    <row r="7" spans="1:13" s="2" customFormat="1" ht="29.25" customHeight="1">
      <c r="B7" s="122"/>
      <c r="C7" s="134"/>
      <c r="D7" s="134"/>
      <c r="E7" s="134"/>
      <c r="F7" s="134"/>
      <c r="G7" s="134"/>
      <c r="H7" s="134"/>
      <c r="I7" s="159"/>
      <c r="J7" s="163"/>
      <c r="K7" s="134"/>
      <c r="L7" s="182" t="s">
        <v>98</v>
      </c>
      <c r="M7" s="194" t="s">
        <v>99</v>
      </c>
    </row>
    <row r="8" spans="1:13" s="2" customFormat="1" ht="15.95" customHeight="1">
      <c r="A8" s="82"/>
      <c r="B8" s="123" t="s">
        <v>100</v>
      </c>
      <c r="C8" s="135"/>
      <c r="D8" s="143"/>
      <c r="E8" s="143"/>
      <c r="F8" s="143"/>
      <c r="G8" s="143"/>
      <c r="H8" s="143"/>
      <c r="I8" s="160"/>
      <c r="J8" s="164">
        <v>100159513</v>
      </c>
      <c r="K8" s="172"/>
      <c r="L8" s="183">
        <v>139288116</v>
      </c>
      <c r="M8" s="195">
        <v>-39128603</v>
      </c>
    </row>
    <row r="9" spans="1:13" s="2" customFormat="1" ht="15.95" customHeight="1">
      <c r="A9" s="82"/>
      <c r="B9" s="124"/>
      <c r="C9" s="136" t="s">
        <v>101</v>
      </c>
      <c r="D9" s="144"/>
      <c r="E9" s="144"/>
      <c r="F9" s="144"/>
      <c r="G9" s="144"/>
      <c r="H9" s="144"/>
      <c r="I9" s="145"/>
      <c r="J9" s="165">
        <v>-22524422</v>
      </c>
      <c r="K9" s="173"/>
      <c r="L9" s="184"/>
      <c r="M9" s="196">
        <f>J9</f>
        <v>-22524422</v>
      </c>
    </row>
    <row r="10" spans="1:13" s="2" customFormat="1" ht="15.95" customHeight="1">
      <c r="B10" s="125"/>
      <c r="C10" s="137" t="s">
        <v>102</v>
      </c>
      <c r="D10" s="145"/>
      <c r="E10" s="145"/>
      <c r="F10" s="145"/>
      <c r="G10" s="145"/>
      <c r="H10" s="145"/>
      <c r="I10" s="145"/>
      <c r="J10" s="165">
        <f>SUM(J11:K12)</f>
        <v>24099509</v>
      </c>
      <c r="K10" s="173"/>
      <c r="L10" s="184"/>
      <c r="M10" s="196">
        <f>J10</f>
        <v>24099509</v>
      </c>
    </row>
    <row r="11" spans="1:13" s="70" customFormat="1" ht="15.95" customHeight="1">
      <c r="A11" s="2"/>
      <c r="B11" s="126"/>
      <c r="C11" s="137"/>
      <c r="D11" s="146" t="s">
        <v>103</v>
      </c>
      <c r="E11" s="146"/>
      <c r="F11" s="146"/>
      <c r="G11" s="146"/>
      <c r="H11" s="146"/>
      <c r="I11" s="137"/>
      <c r="J11" s="165">
        <v>18865062</v>
      </c>
      <c r="K11" s="173"/>
      <c r="L11" s="184"/>
      <c r="M11" s="196">
        <f>J11</f>
        <v>18865062</v>
      </c>
    </row>
    <row r="12" spans="1:13" s="70" customFormat="1" ht="15.95" customHeight="1">
      <c r="A12" s="2"/>
      <c r="B12" s="127"/>
      <c r="C12" s="138"/>
      <c r="D12" s="138" t="s">
        <v>104</v>
      </c>
      <c r="E12" s="138"/>
      <c r="F12" s="138"/>
      <c r="G12" s="138"/>
      <c r="H12" s="138"/>
      <c r="I12" s="138"/>
      <c r="J12" s="166">
        <v>5234447</v>
      </c>
      <c r="K12" s="174"/>
      <c r="L12" s="185"/>
      <c r="M12" s="196">
        <f>J12</f>
        <v>5234447</v>
      </c>
    </row>
    <row r="13" spans="1:13" s="70" customFormat="1" ht="15.95" customHeight="1">
      <c r="A13" s="70"/>
      <c r="B13" s="128"/>
      <c r="C13" s="139" t="s">
        <v>81</v>
      </c>
      <c r="D13" s="147"/>
      <c r="E13" s="147"/>
      <c r="F13" s="153"/>
      <c r="G13" s="153"/>
      <c r="H13" s="153"/>
      <c r="I13" s="147"/>
      <c r="J13" s="167">
        <f>SUM(J9:K10)</f>
        <v>1575087</v>
      </c>
      <c r="K13" s="175"/>
      <c r="L13" s="186"/>
      <c r="M13" s="197">
        <f>J13</f>
        <v>1575087</v>
      </c>
    </row>
    <row r="14" spans="1:13" s="70" customFormat="1" ht="15.95" customHeight="1">
      <c r="A14" s="70"/>
      <c r="B14" s="124"/>
      <c r="C14" s="137" t="s">
        <v>105</v>
      </c>
      <c r="D14" s="137"/>
      <c r="E14" s="137"/>
      <c r="F14" s="146"/>
      <c r="G14" s="146"/>
      <c r="H14" s="146"/>
      <c r="I14" s="137"/>
      <c r="J14" s="168"/>
      <c r="K14" s="176"/>
      <c r="L14" s="187">
        <f>SUM(L15:L18)</f>
        <v>-1449201</v>
      </c>
      <c r="M14" s="196">
        <f>-L14</f>
        <v>1449201</v>
      </c>
    </row>
    <row r="15" spans="1:13" s="70" customFormat="1" ht="15.95" customHeight="1">
      <c r="A15" s="70"/>
      <c r="B15" s="124"/>
      <c r="C15" s="137"/>
      <c r="D15" s="137" t="s">
        <v>107</v>
      </c>
      <c r="E15" s="146"/>
      <c r="F15" s="146"/>
      <c r="G15" s="146"/>
      <c r="H15" s="146"/>
      <c r="I15" s="137"/>
      <c r="J15" s="168"/>
      <c r="K15" s="176"/>
      <c r="L15" s="187">
        <f>'４．資金収支計算書'!L32</f>
        <v>1996524</v>
      </c>
      <c r="M15" s="196">
        <f>-L15</f>
        <v>-1996524</v>
      </c>
    </row>
    <row r="16" spans="1:13" s="70" customFormat="1" ht="15.95" customHeight="1">
      <c r="A16" s="70"/>
      <c r="B16" s="124"/>
      <c r="C16" s="137"/>
      <c r="D16" s="137" t="s">
        <v>108</v>
      </c>
      <c r="E16" s="137"/>
      <c r="F16" s="146"/>
      <c r="G16" s="146"/>
      <c r="H16" s="146"/>
      <c r="I16" s="161"/>
      <c r="J16" s="169"/>
      <c r="K16" s="177"/>
      <c r="L16" s="188">
        <v>-2497703</v>
      </c>
      <c r="M16" s="198">
        <f>-L16</f>
        <v>2497703</v>
      </c>
    </row>
    <row r="17" spans="2:20" s="70" customFormat="1" ht="15.95" customHeight="1">
      <c r="B17" s="124"/>
      <c r="C17" s="137"/>
      <c r="D17" s="137" t="s">
        <v>84</v>
      </c>
      <c r="E17" s="137"/>
      <c r="F17" s="146"/>
      <c r="G17" s="146"/>
      <c r="H17" s="146"/>
      <c r="I17" s="161"/>
      <c r="J17" s="169"/>
      <c r="K17" s="177"/>
      <c r="L17" s="188">
        <f>'４．資金収支計算書'!L33+'４．資金収支計算書'!L35</f>
        <v>653559</v>
      </c>
      <c r="M17" s="198">
        <f>-L17</f>
        <v>-653559</v>
      </c>
      <c r="N17" s="70"/>
      <c r="O17" s="70"/>
      <c r="P17" s="70"/>
      <c r="Q17" s="70"/>
      <c r="R17" s="70"/>
      <c r="S17" s="70"/>
      <c r="T17" s="70"/>
    </row>
    <row r="18" spans="2:20" s="70" customFormat="1" ht="15.95" customHeight="1">
      <c r="B18" s="124"/>
      <c r="C18" s="137"/>
      <c r="D18" s="137" t="s">
        <v>110</v>
      </c>
      <c r="E18" s="137"/>
      <c r="F18" s="146"/>
      <c r="G18" s="137"/>
      <c r="H18" s="146"/>
      <c r="I18" s="161"/>
      <c r="J18" s="169"/>
      <c r="K18" s="177"/>
      <c r="L18" s="188">
        <v>-1601581</v>
      </c>
      <c r="M18" s="198">
        <f>-L18</f>
        <v>1601581</v>
      </c>
      <c r="N18" s="70"/>
      <c r="O18" s="70"/>
      <c r="P18" s="70"/>
      <c r="Q18" s="70"/>
      <c r="R18" s="70"/>
      <c r="S18" s="70"/>
      <c r="T18" s="70"/>
    </row>
    <row r="19" spans="2:20" s="70" customFormat="1" ht="15.95" customHeight="1">
      <c r="B19" s="124"/>
      <c r="C19" s="137" t="s">
        <v>112</v>
      </c>
      <c r="D19" s="148"/>
      <c r="E19" s="148"/>
      <c r="F19" s="148"/>
      <c r="G19" s="148"/>
      <c r="H19" s="148"/>
      <c r="I19" s="145"/>
      <c r="J19" s="165">
        <v>28</v>
      </c>
      <c r="K19" s="173"/>
      <c r="L19" s="187">
        <f>J19</f>
        <v>28</v>
      </c>
      <c r="M19" s="199"/>
      <c r="N19" s="70"/>
      <c r="O19" s="70"/>
      <c r="P19" s="70"/>
      <c r="Q19" s="70"/>
      <c r="R19" s="70"/>
      <c r="S19" s="70"/>
      <c r="T19" s="70"/>
    </row>
    <row r="20" spans="2:20" s="70" customFormat="1" ht="15.95" customHeight="1">
      <c r="B20" s="124"/>
      <c r="C20" s="137" t="s">
        <v>113</v>
      </c>
      <c r="D20" s="145"/>
      <c r="E20" s="148"/>
      <c r="F20" s="148"/>
      <c r="G20" s="148"/>
      <c r="H20" s="148"/>
      <c r="I20" s="145"/>
      <c r="J20" s="165">
        <v>150781</v>
      </c>
      <c r="K20" s="173"/>
      <c r="L20" s="187">
        <f>J20</f>
        <v>150781</v>
      </c>
      <c r="M20" s="199"/>
      <c r="N20" s="70"/>
      <c r="O20" s="70"/>
      <c r="P20" s="70"/>
      <c r="Q20" s="70"/>
      <c r="R20" s="70"/>
      <c r="S20" s="70"/>
      <c r="T20" s="70"/>
    </row>
    <row r="21" spans="2:20" s="70" customFormat="1" ht="15.95" customHeight="1">
      <c r="B21" s="127"/>
      <c r="C21" s="138" t="s">
        <v>24</v>
      </c>
      <c r="D21" s="149"/>
      <c r="E21" s="149"/>
      <c r="F21" s="154"/>
      <c r="G21" s="154"/>
      <c r="H21" s="154"/>
      <c r="I21" s="149"/>
      <c r="J21" s="166" t="s">
        <v>169</v>
      </c>
      <c r="K21" s="178"/>
      <c r="L21" s="189">
        <v>-47017</v>
      </c>
      <c r="M21" s="200">
        <f>-L21</f>
        <v>47017</v>
      </c>
      <c r="N21" s="90"/>
      <c r="O21" s="90"/>
      <c r="P21" s="90"/>
      <c r="Q21" s="94"/>
      <c r="R21" s="94"/>
      <c r="S21" s="94"/>
      <c r="T21" s="94"/>
    </row>
    <row r="22" spans="2:20" s="70" customFormat="1" ht="15.95" customHeight="1">
      <c r="B22" s="129"/>
      <c r="C22" s="140" t="s">
        <v>114</v>
      </c>
      <c r="D22" s="150"/>
      <c r="E22" s="152"/>
      <c r="F22" s="152"/>
      <c r="G22" s="156"/>
      <c r="H22" s="152"/>
      <c r="I22" s="150"/>
      <c r="J22" s="170">
        <f>SUM(J13,J19:K21)</f>
        <v>1725896</v>
      </c>
      <c r="K22" s="179"/>
      <c r="L22" s="190">
        <f>SUM(L14,L19:L21)</f>
        <v>-1345409</v>
      </c>
      <c r="M22" s="201">
        <f>SUM(M13:M14,M19:M21)</f>
        <v>3071305</v>
      </c>
      <c r="N22" s="90"/>
      <c r="O22" s="90"/>
      <c r="P22" s="90"/>
      <c r="Q22" s="94"/>
      <c r="R22" s="94"/>
      <c r="S22" s="94"/>
      <c r="T22" s="94"/>
    </row>
    <row r="23" spans="2:20" s="70" customFormat="1" ht="15.95" customHeight="1">
      <c r="B23" s="130" t="s">
        <v>115</v>
      </c>
      <c r="C23" s="141"/>
      <c r="D23" s="151"/>
      <c r="E23" s="151"/>
      <c r="F23" s="155"/>
      <c r="G23" s="155"/>
      <c r="H23" s="155"/>
      <c r="I23" s="151"/>
      <c r="J23" s="171">
        <f>J8+J22</f>
        <v>101885409</v>
      </c>
      <c r="K23" s="180"/>
      <c r="L23" s="191">
        <f>L8+L22</f>
        <v>137942707</v>
      </c>
      <c r="M23" s="202">
        <f>M8+M22</f>
        <v>-36057298</v>
      </c>
      <c r="N23" s="90"/>
      <c r="O23" s="90"/>
      <c r="P23" s="90"/>
      <c r="Q23" s="94"/>
      <c r="R23" s="94"/>
      <c r="S23" s="94"/>
      <c r="T23" s="94"/>
    </row>
    <row r="24" spans="2:20" s="4" customFormat="1" ht="6.75" customHeight="1">
      <c r="B24" s="131"/>
      <c r="C24" s="142"/>
      <c r="D24" s="142"/>
      <c r="E24" s="142"/>
      <c r="F24" s="142"/>
      <c r="G24" s="142"/>
      <c r="H24" s="142"/>
      <c r="I24" s="142"/>
      <c r="M24" s="90"/>
      <c r="N24" s="90"/>
      <c r="O24" s="90"/>
      <c r="P24" s="90"/>
      <c r="Q24" s="203"/>
      <c r="R24" s="203"/>
      <c r="S24" s="203"/>
      <c r="T24" s="203"/>
    </row>
    <row r="25" spans="2:20" s="4" customFormat="1" ht="15.6" customHeight="1">
      <c r="B25" s="132"/>
      <c r="C25" s="132"/>
      <c r="D25" s="132"/>
      <c r="E25" s="132"/>
      <c r="F25" s="132"/>
      <c r="G25" s="132"/>
      <c r="H25" s="132"/>
      <c r="I25" s="132"/>
      <c r="M25" s="90"/>
      <c r="N25" s="90"/>
      <c r="O25" s="90"/>
      <c r="P25" s="90"/>
      <c r="Q25" s="203"/>
      <c r="R25" s="203"/>
      <c r="S25" s="203"/>
      <c r="T25" s="203"/>
    </row>
    <row r="26" spans="2:20" s="4" customFormat="1" ht="15.6" customHeight="1">
      <c r="B26" s="132"/>
      <c r="C26" s="132"/>
      <c r="D26" s="132"/>
      <c r="E26" s="132"/>
      <c r="F26" s="132"/>
      <c r="G26" s="132"/>
      <c r="H26" s="132"/>
      <c r="I26" s="132"/>
    </row>
    <row r="27" spans="2:20" s="4" customFormat="1" ht="15.6" customHeight="1"/>
    <row r="28" spans="2:20" s="4" customFormat="1" ht="15.6" customHeight="1"/>
    <row r="29" spans="2:20" s="4" customFormat="1" ht="15.6" customHeight="1"/>
    <row r="30" spans="2:20" s="4" customFormat="1" ht="15.6" customHeight="1"/>
    <row r="31" spans="2:20" s="4" customFormat="1" ht="15.6" customHeight="1"/>
    <row r="32" spans="2:20" s="4" customFormat="1" ht="15.6" customHeight="1"/>
    <row r="33" s="4" customFormat="1" ht="15.6" customHeight="1"/>
    <row r="34" s="4" customFormat="1" ht="15.6" customHeight="1"/>
    <row r="35" s="4" customFormat="1" ht="15.6" customHeight="1"/>
    <row r="36" s="4" customFormat="1" ht="15.6" customHeight="1"/>
    <row r="37" s="4" customFormat="1" ht="15.6" customHeight="1"/>
    <row r="38" s="4" customFormat="1" ht="15.6" customHeight="1"/>
    <row r="39" s="4" customFormat="1" ht="15.6" customHeight="1"/>
    <row r="40" s="4" customFormat="1" ht="15.6" customHeight="1"/>
    <row r="41" s="4" customFormat="1" ht="15.6" customHeight="1"/>
    <row r="42" s="4" customFormat="1" ht="15.6" customHeight="1"/>
    <row r="43" s="4" customFormat="1" ht="15.6" customHeight="1"/>
    <row r="44" s="4" customFormat="1" ht="15.6" customHeight="1"/>
    <row r="45" s="4" customFormat="1" ht="15.6" customHeight="1"/>
    <row r="46" s="4" customFormat="1" ht="15.6" customHeight="1"/>
    <row r="47" s="4" customFormat="1" ht="15.6" customHeight="1"/>
    <row r="48" s="4" customFormat="1" ht="15.6" customHeight="1"/>
    <row r="49" spans="2:9" s="4" customFormat="1" ht="15.6" customHeight="1"/>
    <row r="50" spans="2:9" s="4" customFormat="1" ht="15.6" customHeight="1"/>
    <row r="51" spans="2:9" s="4" customFormat="1" ht="15.6" customHeight="1"/>
    <row r="52" spans="2:9" s="4" customFormat="1" ht="15.6" customHeight="1"/>
    <row r="53" spans="2:9" s="4" customFormat="1" ht="15.6" customHeight="1"/>
    <row r="54" spans="2:9" s="4" customFormat="1" ht="15.6" customHeight="1"/>
    <row r="55" spans="2:9" s="4" customFormat="1" ht="15.6" customHeight="1"/>
    <row r="56" spans="2:9" s="4" customFormat="1" ht="15.6" customHeight="1"/>
    <row r="57" spans="2:9" s="4" customFormat="1" ht="21" customHeight="1"/>
    <row r="58" spans="2:9" s="4" customFormat="1" ht="4.5" customHeight="1"/>
    <row r="59" spans="2:9" s="4" customFormat="1" ht="15.75" customHeight="1">
      <c r="B59" s="5"/>
      <c r="C59" s="5"/>
      <c r="D59" s="5"/>
      <c r="E59" s="5"/>
      <c r="F59" s="5"/>
      <c r="G59" s="5"/>
      <c r="H59" s="5"/>
      <c r="I59" s="5"/>
    </row>
    <row r="60" spans="2:9" s="4" customFormat="1" ht="15.6" customHeight="1">
      <c r="B60" s="3"/>
      <c r="C60" s="3"/>
      <c r="D60" s="3"/>
      <c r="E60" s="3"/>
      <c r="F60" s="3"/>
      <c r="G60" s="3"/>
      <c r="H60" s="3"/>
      <c r="I60" s="3"/>
    </row>
    <row r="61" spans="2:9" s="4" customFormat="1" ht="15.6" customHeight="1">
      <c r="B61" s="1"/>
      <c r="C61" s="1"/>
      <c r="D61" s="1"/>
      <c r="E61" s="1"/>
      <c r="F61" s="1"/>
      <c r="G61" s="1"/>
      <c r="H61" s="1"/>
      <c r="I61" s="1"/>
    </row>
    <row r="62" spans="2:9" s="4" customFormat="1" ht="15.6" customHeight="1">
      <c r="B62" s="1"/>
      <c r="C62" s="1"/>
      <c r="D62" s="1"/>
      <c r="E62" s="1"/>
      <c r="F62" s="1"/>
      <c r="G62" s="1"/>
      <c r="H62" s="1"/>
      <c r="I62" s="1"/>
    </row>
    <row r="63" spans="2:9" s="4" customFormat="1" ht="15.6" customHeight="1"/>
    <row r="64" spans="2:9" s="4" customFormat="1" ht="15.6" customHeight="1"/>
    <row r="65" spans="2:13" s="3" customFormat="1" ht="12.95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2:13" ht="18" customHeight="1">
      <c r="B66" s="4"/>
      <c r="C66" s="4"/>
      <c r="D66" s="4"/>
      <c r="E66" s="4"/>
      <c r="F66" s="4"/>
      <c r="G66" s="4"/>
      <c r="H66" s="4"/>
      <c r="I66" s="4"/>
      <c r="J66" s="3"/>
      <c r="K66" s="3"/>
      <c r="L66" s="3"/>
      <c r="M66" s="3"/>
    </row>
    <row r="67" spans="2:13" ht="27" customHeight="1">
      <c r="B67" s="4"/>
      <c r="C67" s="4"/>
      <c r="D67" s="4"/>
      <c r="E67" s="4"/>
      <c r="F67" s="4"/>
      <c r="G67" s="4"/>
      <c r="H67" s="4"/>
      <c r="I67" s="4"/>
    </row>
    <row r="68" spans="2:13" s="4" customFormat="1" ht="18" customHeight="1">
      <c r="J68" s="1"/>
      <c r="K68" s="1"/>
      <c r="L68" s="1"/>
      <c r="M68" s="1"/>
    </row>
    <row r="69" spans="2:13" s="4" customFormat="1" ht="18" customHeight="1"/>
    <row r="70" spans="2:13" s="4" customFormat="1" ht="18" customHeight="1"/>
    <row r="71" spans="2:13" s="4" customFormat="1" ht="18" customHeight="1"/>
    <row r="72" spans="2:13" s="4" customFormat="1" ht="18" customHeight="1"/>
    <row r="73" spans="2:13" s="4" customFormat="1" ht="18" customHeight="1"/>
    <row r="74" spans="2:13" s="4" customFormat="1" ht="18" customHeight="1"/>
    <row r="75" spans="2:13" s="4" customFormat="1" ht="18" customHeight="1"/>
    <row r="76" spans="2:13" s="4" customFormat="1" ht="18" customHeight="1"/>
    <row r="77" spans="2:13" s="4" customFormat="1" ht="18" customHeight="1"/>
    <row r="78" spans="2:13" s="4" customFormat="1" ht="18" customHeight="1"/>
    <row r="79" spans="2:13" s="4" customFormat="1" ht="18" customHeight="1"/>
    <row r="80" spans="2:13" s="4" customFormat="1" ht="18" customHeight="1"/>
    <row r="81" s="4" customFormat="1" ht="18" customHeight="1"/>
    <row r="82" s="4" customFormat="1" ht="18" customHeight="1"/>
    <row r="83" s="4" customFormat="1" ht="18" customHeight="1"/>
    <row r="84" s="4" customFormat="1" ht="18" customHeight="1"/>
    <row r="85" s="4" customFormat="1" ht="18" customHeight="1"/>
    <row r="86" s="4" customFormat="1" ht="18" customHeight="1"/>
    <row r="87" s="4" customFormat="1" ht="18" customHeight="1"/>
    <row r="88" s="4" customFormat="1" ht="18" customHeight="1"/>
    <row r="89" s="4" customFormat="1" ht="18" customHeight="1"/>
    <row r="90" s="4" customFormat="1" ht="18" customHeight="1"/>
    <row r="91" s="4" customFormat="1" ht="18" customHeight="1"/>
    <row r="92" s="4" customFormat="1" ht="18" customHeight="1"/>
    <row r="93" s="4" customFormat="1" ht="18" customHeight="1"/>
    <row r="94" s="4" customFormat="1" ht="18" customHeight="1"/>
    <row r="95" s="4" customFormat="1" ht="18" customHeight="1"/>
    <row r="96" s="4" customFormat="1" ht="18" customHeight="1"/>
    <row r="97" spans="2:13" s="4" customFormat="1" ht="18" customHeight="1"/>
    <row r="98" spans="2:13" s="4" customFormat="1" ht="18" customHeight="1"/>
    <row r="99" spans="2:13" s="5" customFormat="1" ht="18" customHeight="1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2:13" s="3" customFormat="1" ht="12.95" customHeight="1">
      <c r="B100" s="4"/>
      <c r="C100" s="4"/>
      <c r="D100" s="4"/>
      <c r="E100" s="4"/>
      <c r="F100" s="4"/>
      <c r="G100" s="4"/>
      <c r="H100" s="4"/>
      <c r="I100" s="4"/>
      <c r="J100" s="5"/>
      <c r="K100" s="5"/>
      <c r="L100" s="5"/>
      <c r="M100" s="5"/>
    </row>
    <row r="101" spans="2:13" ht="18" customHeight="1">
      <c r="B101" s="4"/>
      <c r="C101" s="4"/>
      <c r="D101" s="4"/>
      <c r="E101" s="4"/>
      <c r="F101" s="4"/>
      <c r="G101" s="4"/>
      <c r="H101" s="4"/>
      <c r="I101" s="4"/>
      <c r="J101" s="3"/>
      <c r="K101" s="3"/>
      <c r="L101" s="3"/>
      <c r="M101" s="3"/>
    </row>
    <row r="102" spans="2:13" ht="27" customHeight="1">
      <c r="B102" s="4"/>
      <c r="C102" s="4"/>
      <c r="D102" s="4"/>
      <c r="E102" s="4"/>
      <c r="F102" s="4"/>
      <c r="G102" s="4"/>
      <c r="H102" s="4"/>
      <c r="I102" s="4"/>
    </row>
    <row r="103" spans="2:13" s="4" customFormat="1" ht="18" customHeight="1">
      <c r="J103" s="1"/>
      <c r="K103" s="1"/>
      <c r="L103" s="1"/>
      <c r="M103" s="1"/>
    </row>
    <row r="104" spans="2:13" s="4" customFormat="1" ht="18" customHeight="1"/>
    <row r="105" spans="2:13" s="4" customFormat="1" ht="18" customHeight="1"/>
    <row r="106" spans="2:13" s="4" customFormat="1" ht="18" customHeight="1"/>
    <row r="107" spans="2:13" s="4" customFormat="1" ht="18" customHeight="1"/>
    <row r="108" spans="2:13" s="4" customFormat="1" ht="18" customHeight="1"/>
    <row r="109" spans="2:13" s="4" customFormat="1" ht="18" customHeight="1"/>
    <row r="110" spans="2:13" s="4" customFormat="1" ht="18" customHeight="1"/>
    <row r="111" spans="2:13" s="4" customFormat="1" ht="18" customHeight="1"/>
    <row r="112" spans="2:13" s="4" customFormat="1" ht="18" customHeight="1"/>
    <row r="113" spans="2:9" s="4" customFormat="1" ht="18" customHeight="1">
      <c r="B113" s="5"/>
      <c r="C113" s="5"/>
      <c r="D113" s="5"/>
      <c r="E113" s="5"/>
      <c r="F113" s="5"/>
      <c r="G113" s="5"/>
      <c r="H113" s="5"/>
      <c r="I113" s="5"/>
    </row>
    <row r="114" spans="2:9" s="4" customFormat="1" ht="18" customHeight="1">
      <c r="B114" s="3"/>
      <c r="C114" s="3"/>
      <c r="D114" s="3"/>
      <c r="E114" s="3"/>
      <c r="F114" s="3"/>
      <c r="G114" s="3"/>
      <c r="H114" s="3"/>
      <c r="I114" s="3"/>
    </row>
    <row r="115" spans="2:9" s="4" customFormat="1" ht="18" customHeight="1">
      <c r="B115" s="1"/>
      <c r="C115" s="1"/>
      <c r="D115" s="1"/>
      <c r="E115" s="1"/>
      <c r="F115" s="1"/>
      <c r="G115" s="1"/>
      <c r="H115" s="1"/>
      <c r="I115" s="1"/>
    </row>
    <row r="116" spans="2:9" s="4" customFormat="1" ht="18" customHeight="1">
      <c r="B116" s="1"/>
      <c r="C116" s="1"/>
      <c r="D116" s="1"/>
      <c r="E116" s="1"/>
      <c r="F116" s="1"/>
      <c r="G116" s="1"/>
      <c r="H116" s="1"/>
      <c r="I116" s="1"/>
    </row>
    <row r="117" spans="2:9" s="4" customFormat="1" ht="18" customHeight="1"/>
    <row r="118" spans="2:9" s="4" customFormat="1" ht="18" customHeight="1"/>
    <row r="119" spans="2:9" s="4" customFormat="1" ht="18" customHeight="1"/>
    <row r="120" spans="2:9" s="4" customFormat="1" ht="18" customHeight="1"/>
    <row r="121" spans="2:9" s="4" customFormat="1" ht="18" customHeight="1"/>
    <row r="122" spans="2:9" s="4" customFormat="1" ht="18" customHeight="1"/>
    <row r="123" spans="2:9" s="4" customFormat="1" ht="18" customHeight="1"/>
    <row r="124" spans="2:9" s="4" customFormat="1" ht="18" customHeight="1"/>
    <row r="125" spans="2:9" s="4" customFormat="1" ht="18" customHeight="1"/>
    <row r="126" spans="2:9" s="4" customFormat="1" ht="18" customHeight="1"/>
    <row r="127" spans="2:9" s="4" customFormat="1" ht="18" customHeight="1"/>
    <row r="128" spans="2:9" s="4" customFormat="1" ht="18" customHeight="1"/>
    <row r="129" spans="2:13" s="4" customFormat="1" ht="18" customHeight="1"/>
    <row r="130" spans="2:13" s="4" customFormat="1" ht="18" customHeight="1"/>
    <row r="131" spans="2:13" s="4" customFormat="1" ht="18" customHeight="1"/>
    <row r="132" spans="2:13" s="4" customFormat="1" ht="18" customHeight="1"/>
    <row r="133" spans="2:13" s="4" customFormat="1" ht="18" customHeight="1"/>
    <row r="134" spans="2:13" s="4" customFormat="1" ht="18" customHeight="1"/>
    <row r="135" spans="2:13" s="4" customFormat="1" ht="18" customHeight="1"/>
    <row r="136" spans="2:13" s="4" customFormat="1" ht="18" customHeight="1"/>
    <row r="137" spans="2:13" s="4" customFormat="1" ht="18" customHeight="1"/>
    <row r="138" spans="2:13" s="4" customFormat="1" ht="18" customHeight="1"/>
    <row r="139" spans="2:13" s="4" customFormat="1" ht="18" customHeight="1"/>
    <row r="140" spans="2:13" s="4" customFormat="1" ht="18" customHeight="1"/>
    <row r="141" spans="2:13" s="5" customFormat="1" ht="18" customHeight="1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</row>
    <row r="142" spans="2:13" s="3" customFormat="1" ht="12.95" customHeight="1">
      <c r="B142" s="4"/>
      <c r="C142" s="4"/>
      <c r="D142" s="4"/>
      <c r="E142" s="4"/>
      <c r="F142" s="4"/>
      <c r="G142" s="4"/>
      <c r="H142" s="4"/>
      <c r="I142" s="4"/>
      <c r="J142" s="5"/>
      <c r="K142" s="5"/>
      <c r="L142" s="5"/>
      <c r="M142" s="5"/>
    </row>
    <row r="143" spans="2:13" ht="18" customHeight="1">
      <c r="B143" s="4"/>
      <c r="C143" s="4"/>
      <c r="D143" s="4"/>
      <c r="E143" s="4"/>
      <c r="F143" s="4"/>
      <c r="G143" s="4"/>
      <c r="H143" s="4"/>
      <c r="I143" s="4"/>
      <c r="J143" s="3"/>
      <c r="K143" s="3"/>
      <c r="L143" s="3"/>
      <c r="M143" s="3"/>
    </row>
    <row r="144" spans="2:13" ht="27" customHeight="1">
      <c r="B144" s="4"/>
      <c r="C144" s="4"/>
      <c r="D144" s="4"/>
      <c r="E144" s="4"/>
      <c r="F144" s="4"/>
      <c r="G144" s="4"/>
      <c r="H144" s="4"/>
      <c r="I144" s="4"/>
    </row>
    <row r="145" spans="10:13" s="4" customFormat="1" ht="14.45" customHeight="1">
      <c r="J145" s="1"/>
      <c r="K145" s="1"/>
      <c r="L145" s="1"/>
      <c r="M145" s="1"/>
    </row>
    <row r="146" spans="10:13" s="4" customFormat="1" ht="14.45" customHeight="1"/>
    <row r="147" spans="10:13" s="4" customFormat="1" ht="14.45" customHeight="1"/>
    <row r="148" spans="10:13" s="4" customFormat="1" ht="14.45" customHeight="1"/>
    <row r="149" spans="10:13" s="4" customFormat="1" ht="14.45" customHeight="1"/>
    <row r="150" spans="10:13" s="4" customFormat="1" ht="14.45" customHeight="1"/>
    <row r="151" spans="10:13" s="4" customFormat="1" ht="14.45" customHeight="1"/>
    <row r="152" spans="10:13" s="4" customFormat="1" ht="14.45" customHeight="1"/>
    <row r="153" spans="10:13" s="4" customFormat="1" ht="14.45" customHeight="1"/>
    <row r="154" spans="10:13" s="4" customFormat="1" ht="14.45" customHeight="1"/>
    <row r="155" spans="10:13" s="4" customFormat="1" ht="14.45" customHeight="1"/>
    <row r="156" spans="10:13" s="4" customFormat="1" ht="14.45" customHeight="1"/>
    <row r="157" spans="10:13" s="4" customFormat="1" ht="14.45" customHeight="1"/>
    <row r="158" spans="10:13" s="4" customFormat="1" ht="14.45" customHeight="1"/>
    <row r="159" spans="10:13" s="4" customFormat="1" ht="14.45" customHeight="1"/>
    <row r="160" spans="10:13" s="4" customFormat="1" ht="14.45" customHeight="1"/>
    <row r="161" spans="2:9" s="4" customFormat="1" ht="14.45" customHeight="1"/>
    <row r="162" spans="2:9" s="4" customFormat="1" ht="14.45" customHeight="1"/>
    <row r="163" spans="2:9" s="4" customFormat="1" ht="14.45" customHeight="1"/>
    <row r="164" spans="2:9" s="4" customFormat="1" ht="14.45" customHeight="1"/>
    <row r="165" spans="2:9" s="4" customFormat="1" ht="14.45" customHeight="1"/>
    <row r="166" spans="2:9" s="4" customFormat="1" ht="14.45" customHeight="1"/>
    <row r="167" spans="2:9" s="4" customFormat="1" ht="14.45" customHeight="1"/>
    <row r="168" spans="2:9" s="4" customFormat="1" ht="14.45" customHeight="1"/>
    <row r="169" spans="2:9" s="4" customFormat="1" ht="14.45" customHeight="1"/>
    <row r="170" spans="2:9" s="4" customFormat="1" ht="14.45" customHeight="1"/>
    <row r="171" spans="2:9" s="4" customFormat="1" ht="14.45" customHeight="1"/>
    <row r="172" spans="2:9" s="4" customFormat="1" ht="14.45" customHeight="1"/>
    <row r="173" spans="2:9" s="4" customFormat="1" ht="14.45" customHeight="1">
      <c r="B173" s="6"/>
      <c r="C173" s="6"/>
      <c r="D173" s="6"/>
      <c r="E173" s="6"/>
      <c r="F173" s="6"/>
      <c r="G173" s="6"/>
      <c r="H173" s="6"/>
      <c r="I173" s="6"/>
    </row>
    <row r="174" spans="2:9" s="4" customFormat="1" ht="14.45" customHeight="1">
      <c r="B174" s="1"/>
      <c r="C174" s="1"/>
      <c r="D174" s="1"/>
      <c r="E174" s="1"/>
      <c r="F174" s="1"/>
      <c r="G174" s="1"/>
      <c r="H174" s="1"/>
      <c r="I174" s="1"/>
    </row>
    <row r="175" spans="2:9" s="4" customFormat="1" ht="14.45" customHeight="1">
      <c r="B175" s="83"/>
      <c r="C175" s="83"/>
      <c r="D175" s="83"/>
      <c r="E175" s="83"/>
      <c r="F175" s="83"/>
      <c r="G175" s="83"/>
      <c r="H175" s="83"/>
      <c r="I175" s="83"/>
    </row>
    <row r="176" spans="2:9" s="4" customFormat="1" ht="14.45" customHeight="1">
      <c r="B176" s="83"/>
      <c r="C176" s="83"/>
      <c r="D176" s="83"/>
      <c r="E176" s="83"/>
      <c r="F176" s="83"/>
      <c r="G176" s="83"/>
      <c r="H176" s="83"/>
      <c r="I176" s="83"/>
    </row>
    <row r="177" spans="2:9" s="4" customFormat="1" ht="14.45" customHeight="1">
      <c r="B177" s="83"/>
      <c r="C177" s="83"/>
      <c r="D177" s="83"/>
      <c r="E177" s="83"/>
      <c r="F177" s="83"/>
      <c r="G177" s="83"/>
      <c r="H177" s="83"/>
      <c r="I177" s="83"/>
    </row>
    <row r="178" spans="2:9" s="4" customFormat="1" ht="14.45" customHeight="1">
      <c r="B178" s="83"/>
      <c r="C178" s="83"/>
      <c r="D178" s="83"/>
      <c r="E178" s="83"/>
      <c r="F178" s="83"/>
      <c r="G178" s="83"/>
      <c r="H178" s="83"/>
      <c r="I178" s="83"/>
    </row>
    <row r="179" spans="2:9" s="4" customFormat="1" ht="14.45" customHeight="1">
      <c r="B179" s="83"/>
      <c r="C179" s="83"/>
      <c r="D179" s="83"/>
      <c r="E179" s="83"/>
      <c r="F179" s="83"/>
      <c r="G179" s="83"/>
      <c r="H179" s="83"/>
      <c r="I179" s="83"/>
    </row>
    <row r="180" spans="2:9" s="4" customFormat="1" ht="14.45" customHeight="1">
      <c r="B180" s="83"/>
      <c r="C180" s="83"/>
      <c r="D180" s="83"/>
      <c r="E180" s="83"/>
      <c r="F180" s="83"/>
      <c r="G180" s="83"/>
      <c r="H180" s="83"/>
      <c r="I180" s="83"/>
    </row>
    <row r="181" spans="2:9" s="4" customFormat="1" ht="14.45" customHeight="1">
      <c r="B181" s="83"/>
      <c r="C181" s="83"/>
      <c r="D181" s="83"/>
      <c r="E181" s="83"/>
      <c r="F181" s="83"/>
      <c r="G181" s="83"/>
      <c r="H181" s="83"/>
      <c r="I181" s="83"/>
    </row>
    <row r="182" spans="2:9" s="4" customFormat="1" ht="14.45" customHeight="1">
      <c r="B182" s="83"/>
      <c r="C182" s="83"/>
      <c r="D182" s="83"/>
      <c r="E182" s="83"/>
      <c r="F182" s="83"/>
      <c r="G182" s="83"/>
      <c r="H182" s="83"/>
      <c r="I182" s="83"/>
    </row>
    <row r="183" spans="2:9" s="4" customFormat="1" ht="14.45" customHeight="1">
      <c r="B183" s="83"/>
      <c r="C183" s="83"/>
      <c r="D183" s="83"/>
      <c r="E183" s="83"/>
      <c r="F183" s="83"/>
      <c r="G183" s="83"/>
      <c r="H183" s="83"/>
      <c r="I183" s="83"/>
    </row>
    <row r="184" spans="2:9" s="4" customFormat="1" ht="14.45" customHeight="1">
      <c r="B184" s="83"/>
      <c r="C184" s="83"/>
      <c r="D184" s="83"/>
      <c r="E184" s="83"/>
      <c r="F184" s="83"/>
      <c r="G184" s="83"/>
      <c r="H184" s="83"/>
      <c r="I184" s="83"/>
    </row>
    <row r="185" spans="2:9" s="4" customFormat="1" ht="14.45" customHeight="1">
      <c r="B185" s="2"/>
      <c r="C185" s="2"/>
      <c r="D185" s="2"/>
      <c r="E185" s="2"/>
      <c r="F185" s="2"/>
      <c r="G185" s="2"/>
      <c r="H185" s="2"/>
      <c r="I185" s="2"/>
    </row>
    <row r="186" spans="2:9" s="4" customFormat="1" ht="14.45" customHeight="1"/>
    <row r="187" spans="2:9" s="4" customFormat="1" ht="14.45" customHeight="1"/>
    <row r="188" spans="2:9" s="4" customFormat="1" ht="14.45" customHeight="1"/>
    <row r="189" spans="2:9" s="4" customFormat="1" ht="14.45" customHeight="1"/>
    <row r="190" spans="2:9" s="4" customFormat="1" ht="14.45" customHeight="1"/>
    <row r="191" spans="2:9" s="4" customFormat="1" ht="14.45" customHeight="1"/>
    <row r="192" spans="2:9" s="4" customFormat="1" ht="14.45" customHeight="1"/>
    <row r="193" spans="2:13" s="4" customFormat="1" ht="14.45" customHeight="1"/>
    <row r="194" spans="2:13" s="4" customFormat="1" ht="14.45" customHeight="1"/>
    <row r="195" spans="2:13" s="5" customFormat="1" ht="14.45" customHeight="1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</row>
    <row r="196" spans="2:13" s="3" customFormat="1" ht="12.95" customHeight="1">
      <c r="B196" s="4"/>
      <c r="C196" s="4"/>
      <c r="D196" s="4"/>
      <c r="E196" s="4"/>
      <c r="F196" s="4"/>
      <c r="G196" s="4"/>
      <c r="H196" s="4"/>
      <c r="I196" s="4"/>
      <c r="J196" s="5"/>
      <c r="K196" s="5"/>
      <c r="L196" s="5"/>
      <c r="M196" s="5"/>
    </row>
    <row r="197" spans="2:13" ht="18" customHeight="1">
      <c r="B197" s="4"/>
      <c r="C197" s="4"/>
      <c r="D197" s="4"/>
      <c r="E197" s="4"/>
      <c r="F197" s="4"/>
      <c r="G197" s="4"/>
      <c r="H197" s="4"/>
      <c r="I197" s="4"/>
      <c r="J197" s="3"/>
      <c r="K197" s="3"/>
      <c r="L197" s="3"/>
      <c r="M197" s="3"/>
    </row>
    <row r="198" spans="2:13" ht="27" customHeight="1">
      <c r="B198" s="4"/>
      <c r="C198" s="4"/>
      <c r="D198" s="4"/>
      <c r="E198" s="4"/>
      <c r="F198" s="4"/>
      <c r="G198" s="4"/>
      <c r="H198" s="4"/>
      <c r="I198" s="4"/>
    </row>
    <row r="199" spans="2:13" s="4" customFormat="1" ht="13.5" customHeight="1">
      <c r="J199" s="1"/>
      <c r="K199" s="1"/>
      <c r="L199" s="1"/>
      <c r="M199" s="1"/>
    </row>
    <row r="200" spans="2:13" s="4" customFormat="1" ht="13.5" customHeight="1"/>
    <row r="201" spans="2:13" s="4" customFormat="1" ht="13.5" customHeight="1"/>
    <row r="202" spans="2:13" s="4" customFormat="1" ht="13.5" customHeight="1"/>
    <row r="203" spans="2:13" s="4" customFormat="1" ht="13.5" customHeight="1"/>
    <row r="204" spans="2:13" s="4" customFormat="1" ht="13.5" customHeight="1"/>
    <row r="205" spans="2:13" s="4" customFormat="1" ht="13.5" customHeight="1"/>
    <row r="206" spans="2:13" s="4" customFormat="1" ht="13.5" customHeight="1"/>
    <row r="207" spans="2:13" s="4" customFormat="1" ht="13.5" customHeight="1"/>
    <row r="208" spans="2:13" s="4" customFormat="1" ht="13.5" customHeight="1"/>
    <row r="209" spans="1:9" s="4" customFormat="1" ht="13.5" customHeight="1"/>
    <row r="210" spans="1:9" s="4" customFormat="1" ht="13.5" customHeight="1"/>
    <row r="211" spans="1:9" s="4" customFormat="1" ht="13.5" customHeight="1"/>
    <row r="212" spans="1:9" s="4" customFormat="1" ht="13.5" customHeight="1">
      <c r="A212" s="1"/>
    </row>
    <row r="213" spans="1:9" s="4" customFormat="1" ht="13.5" customHeight="1">
      <c r="A213" s="1"/>
      <c r="G213" s="1"/>
      <c r="H213" s="1"/>
    </row>
    <row r="214" spans="1:9" s="4" customFormat="1" ht="13.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4" customFormat="1" ht="13.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4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4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4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4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4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4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4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4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4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4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4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4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4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4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4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4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4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4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4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4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4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4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4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4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4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4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13" s="4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13" s="4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13" s="4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13" s="4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13" s="4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13" s="4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13" s="4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13" s="4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13" s="4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13" s="4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13" s="4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13" s="4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13" s="4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13" s="6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4"/>
      <c r="K255" s="4"/>
      <c r="L255" s="4"/>
      <c r="M255" s="4"/>
    </row>
    <row r="256" spans="1:13" ht="15" customHeight="1">
      <c r="J256" s="6"/>
      <c r="K256" s="6"/>
      <c r="L256" s="6"/>
      <c r="M256" s="6"/>
    </row>
    <row r="257" spans="1:13" s="2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2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2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2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2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2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4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2"/>
      <c r="L263" s="2"/>
      <c r="M263" s="2"/>
    </row>
    <row r="264" spans="1:13" s="4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07"/>
      <c r="K264" s="107"/>
    </row>
    <row r="265" spans="1:13" s="2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07"/>
      <c r="K265" s="107"/>
      <c r="L265" s="4"/>
      <c r="M265" s="4"/>
    </row>
    <row r="266" spans="1:13" s="2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2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4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2"/>
      <c r="L268" s="2"/>
      <c r="M268" s="2"/>
    </row>
    <row r="269" spans="1:13" s="4" customFormat="1" ht="15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13" s="4" customFormat="1" ht="15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13" s="4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13" s="4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11" s="4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11" s="4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11" s="4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11" s="4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107"/>
      <c r="K276" s="107"/>
    </row>
    <row r="277" spans="1:11" s="4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107"/>
      <c r="K277" s="107"/>
    </row>
    <row r="278" spans="1:11" s="4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107"/>
      <c r="K278" s="107"/>
    </row>
    <row r="279" spans="1:11" s="4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11" s="4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107"/>
      <c r="K280" s="107"/>
    </row>
    <row r="281" spans="1:11" s="4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07"/>
      <c r="K281" s="107"/>
    </row>
    <row r="282" spans="1:11" s="4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07"/>
      <c r="K282" s="107"/>
    </row>
    <row r="283" spans="1:11" s="4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07"/>
      <c r="K283" s="107"/>
    </row>
    <row r="284" spans="1:11" s="4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07"/>
      <c r="K284" s="107"/>
    </row>
    <row r="285" spans="1:11" s="4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07"/>
      <c r="K285" s="107"/>
    </row>
    <row r="286" spans="1:11" s="4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07"/>
      <c r="K286" s="107"/>
    </row>
    <row r="287" spans="1:11" s="4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07"/>
      <c r="K287" s="107"/>
    </row>
    <row r="288" spans="1:11" s="4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07"/>
      <c r="K288" s="107"/>
    </row>
    <row r="289" spans="1:13" s="4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07"/>
      <c r="K289" s="107"/>
    </row>
    <row r="290" spans="1:13" s="4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07"/>
      <c r="K290" s="107"/>
    </row>
    <row r="291" spans="1:13" s="4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07"/>
      <c r="K291" s="107"/>
    </row>
    <row r="292" spans="1:13" s="4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07"/>
      <c r="K292" s="107"/>
    </row>
    <row r="293" spans="1:13" s="4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07"/>
      <c r="K293" s="107"/>
    </row>
    <row r="294" spans="1:13" s="4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107"/>
      <c r="K294" s="107"/>
    </row>
    <row r="295" spans="1:13" s="4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107"/>
      <c r="K295" s="107"/>
    </row>
    <row r="296" spans="1:13" ht="18" customHeight="1">
      <c r="J296" s="107"/>
      <c r="K296" s="107"/>
      <c r="L296" s="4"/>
      <c r="M296" s="4"/>
    </row>
  </sheetData>
  <mergeCells count="22">
    <mergeCell ref="B1:M1"/>
    <mergeCell ref="B2:M2"/>
    <mergeCell ref="B3:M3"/>
    <mergeCell ref="B4:M4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B6:I7"/>
    <mergeCell ref="J6:K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55" fitToWidth="1" fitToHeight="1" orientation="portrait" usePrinterDefaults="1" cellComments="asDisplayed" r:id="rId1"/>
  <headerFooter alignWithMargins="0"/>
  <rowBreaks count="2" manualBreakCount="2">
    <brk id="140" max="16383" man="1"/>
    <brk id="19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79"/>
  <sheetViews>
    <sheetView showGridLines="0" view="pageBreakPreview" zoomScale="140" zoomScaleSheetLayoutView="140" workbookViewId="0">
      <selection activeCell="E8" sqref="E8"/>
    </sheetView>
  </sheetViews>
  <sheetFormatPr defaultColWidth="9" defaultRowHeight="18" customHeight="1"/>
  <cols>
    <col min="1" max="1" width="0.75" style="1" customWidth="1"/>
    <col min="2" max="10" width="2.125" style="1" customWidth="1"/>
    <col min="11" max="11" width="13.25" style="1" customWidth="1"/>
    <col min="12" max="13" width="7.625" style="1" customWidth="1"/>
    <col min="14" max="14" width="0.75" style="1" customWidth="1"/>
    <col min="15" max="16384" width="9" style="1"/>
  </cols>
  <sheetData>
    <row r="1" spans="1:13" ht="18" customHeight="1">
      <c r="B1" s="205" t="s">
        <v>82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3" ht="18" customHeight="1">
      <c r="A2" s="204"/>
      <c r="B2" s="206" t="s">
        <v>168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1:13" s="5" customFormat="1" ht="15.95" customHeight="1">
      <c r="A3" s="5"/>
      <c r="B3" s="207" t="s">
        <v>173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1:13" s="5" customFormat="1" ht="15.95" customHeight="1">
      <c r="A4" s="5"/>
      <c r="B4" s="207" t="s">
        <v>172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</row>
    <row r="5" spans="1:13" s="5" customFormat="1" ht="17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46" t="s">
        <v>164</v>
      </c>
    </row>
    <row r="6" spans="1:13" s="5" customFormat="1" ht="14.45" customHeight="1">
      <c r="A6" s="5"/>
      <c r="B6" s="121" t="s">
        <v>3</v>
      </c>
      <c r="C6" s="133"/>
      <c r="D6" s="133"/>
      <c r="E6" s="133"/>
      <c r="F6" s="133"/>
      <c r="G6" s="133"/>
      <c r="H6" s="133"/>
      <c r="I6" s="231"/>
      <c r="J6" s="231"/>
      <c r="K6" s="232"/>
      <c r="L6" s="162" t="s">
        <v>5</v>
      </c>
      <c r="M6" s="247"/>
    </row>
    <row r="7" spans="1:13" s="5" customFormat="1" ht="14.45" customHeight="1">
      <c r="A7" s="5"/>
      <c r="B7" s="208"/>
      <c r="C7" s="219"/>
      <c r="D7" s="219"/>
      <c r="E7" s="219"/>
      <c r="F7" s="219"/>
      <c r="G7" s="219"/>
      <c r="H7" s="219"/>
      <c r="I7" s="219"/>
      <c r="J7" s="219"/>
      <c r="K7" s="233"/>
      <c r="L7" s="163"/>
      <c r="M7" s="248"/>
    </row>
    <row r="8" spans="1:13" s="82" customFormat="1" ht="14.25" customHeight="1">
      <c r="A8" s="82"/>
      <c r="B8" s="209" t="s">
        <v>118</v>
      </c>
      <c r="C8" s="220"/>
      <c r="D8" s="220"/>
      <c r="E8" s="215"/>
      <c r="F8" s="215"/>
      <c r="G8" s="220"/>
      <c r="H8" s="215"/>
      <c r="I8" s="220"/>
      <c r="J8" s="220"/>
      <c r="K8" s="234"/>
      <c r="L8" s="240"/>
      <c r="M8" s="249"/>
    </row>
    <row r="9" spans="1:13" s="2" customFormat="1" ht="14.25" customHeight="1">
      <c r="B9" s="77"/>
      <c r="C9" s="5" t="s">
        <v>119</v>
      </c>
      <c r="D9" s="5"/>
      <c r="E9" s="229"/>
      <c r="F9" s="229"/>
      <c r="G9" s="5"/>
      <c r="H9" s="229"/>
      <c r="I9" s="5"/>
      <c r="J9" s="5"/>
      <c r="K9" s="235"/>
      <c r="L9" s="241">
        <f>L10+L15</f>
        <v>21509557</v>
      </c>
      <c r="M9" s="250"/>
    </row>
    <row r="10" spans="1:13" s="70" customFormat="1" ht="13.5" customHeight="1">
      <c r="A10" s="70"/>
      <c r="B10" s="77"/>
      <c r="C10" s="5"/>
      <c r="D10" s="5" t="s">
        <v>120</v>
      </c>
      <c r="E10" s="229"/>
      <c r="F10" s="229"/>
      <c r="G10" s="229"/>
      <c r="H10" s="229"/>
      <c r="I10" s="5"/>
      <c r="J10" s="5"/>
      <c r="K10" s="235"/>
      <c r="L10" s="241">
        <f>SUM(L11:M14)</f>
        <v>10077252</v>
      </c>
      <c r="M10" s="250"/>
    </row>
    <row r="11" spans="1:13" s="70" customFormat="1" ht="13.5" customHeight="1">
      <c r="A11" s="70"/>
      <c r="B11" s="77"/>
      <c r="C11" s="5"/>
      <c r="D11" s="5"/>
      <c r="E11" s="223" t="s">
        <v>32</v>
      </c>
      <c r="F11" s="229"/>
      <c r="G11" s="229"/>
      <c r="H11" s="229"/>
      <c r="I11" s="5"/>
      <c r="J11" s="5"/>
      <c r="K11" s="235"/>
      <c r="L11" s="241">
        <v>5080058</v>
      </c>
      <c r="M11" s="250"/>
    </row>
    <row r="12" spans="1:13" s="70" customFormat="1" ht="13.5" customHeight="1">
      <c r="A12" s="70"/>
      <c r="B12" s="77"/>
      <c r="C12" s="5"/>
      <c r="D12" s="5"/>
      <c r="E12" s="223" t="s">
        <v>106</v>
      </c>
      <c r="F12" s="229"/>
      <c r="G12" s="229"/>
      <c r="H12" s="229"/>
      <c r="I12" s="5"/>
      <c r="J12" s="5"/>
      <c r="K12" s="235"/>
      <c r="L12" s="241">
        <v>4869707</v>
      </c>
      <c r="M12" s="250"/>
    </row>
    <row r="13" spans="1:13" s="70" customFormat="1" ht="13.5" customHeight="1">
      <c r="A13" s="70"/>
      <c r="B13" s="210"/>
      <c r="C13" s="5"/>
      <c r="D13" s="5"/>
      <c r="E13" s="88" t="s">
        <v>121</v>
      </c>
      <c r="F13" s="5"/>
      <c r="G13" s="5"/>
      <c r="H13" s="5"/>
      <c r="I13" s="5"/>
      <c r="J13" s="5"/>
      <c r="K13" s="235"/>
      <c r="L13" s="241">
        <v>21706</v>
      </c>
      <c r="M13" s="250"/>
    </row>
    <row r="14" spans="1:13" s="70" customFormat="1" ht="13.5" customHeight="1">
      <c r="A14" s="70"/>
      <c r="B14" s="210"/>
      <c r="C14" s="5"/>
      <c r="D14" s="5"/>
      <c r="E14" s="5" t="s">
        <v>43</v>
      </c>
      <c r="F14" s="5"/>
      <c r="G14" s="5"/>
      <c r="H14" s="5"/>
      <c r="I14" s="5"/>
      <c r="J14" s="5"/>
      <c r="K14" s="235"/>
      <c r="L14" s="241">
        <v>105781</v>
      </c>
      <c r="M14" s="250"/>
    </row>
    <row r="15" spans="1:13" s="70" customFormat="1" ht="13.5" customHeight="1">
      <c r="A15" s="70"/>
      <c r="B15" s="210"/>
      <c r="C15" s="5"/>
      <c r="D15" s="88" t="s">
        <v>122</v>
      </c>
      <c r="E15" s="5"/>
      <c r="F15" s="5"/>
      <c r="G15" s="5"/>
      <c r="H15" s="5"/>
      <c r="I15" s="5"/>
      <c r="J15" s="5"/>
      <c r="K15" s="235"/>
      <c r="L15" s="241">
        <f>SUM(L16:M19)</f>
        <v>11432305</v>
      </c>
      <c r="M15" s="250"/>
    </row>
    <row r="16" spans="1:13" s="70" customFormat="1" ht="13.5" customHeight="1">
      <c r="A16" s="70"/>
      <c r="B16" s="210"/>
      <c r="C16" s="5"/>
      <c r="D16" s="5"/>
      <c r="E16" s="88" t="s">
        <v>123</v>
      </c>
      <c r="F16" s="5"/>
      <c r="G16" s="5"/>
      <c r="H16" s="5"/>
      <c r="I16" s="5"/>
      <c r="J16" s="5"/>
      <c r="K16" s="235"/>
      <c r="L16" s="241">
        <v>3342042</v>
      </c>
      <c r="M16" s="250"/>
    </row>
    <row r="17" spans="2:13" s="70" customFormat="1" ht="13.5" customHeight="1">
      <c r="B17" s="210"/>
      <c r="C17" s="5"/>
      <c r="D17" s="5"/>
      <c r="E17" s="88" t="s">
        <v>77</v>
      </c>
      <c r="F17" s="5"/>
      <c r="G17" s="5"/>
      <c r="H17" s="5"/>
      <c r="I17" s="5"/>
      <c r="J17" s="5"/>
      <c r="K17" s="235"/>
      <c r="L17" s="241">
        <v>5195119</v>
      </c>
      <c r="M17" s="250"/>
    </row>
    <row r="18" spans="2:13" s="70" customFormat="1" ht="13.5" customHeight="1">
      <c r="B18" s="210"/>
      <c r="C18" s="5"/>
      <c r="D18" s="5"/>
      <c r="E18" s="88" t="s">
        <v>124</v>
      </c>
      <c r="F18" s="5"/>
      <c r="G18" s="5"/>
      <c r="H18" s="5"/>
      <c r="I18" s="5"/>
      <c r="J18" s="5"/>
      <c r="K18" s="235"/>
      <c r="L18" s="241">
        <v>2124810</v>
      </c>
      <c r="M18" s="250"/>
    </row>
    <row r="19" spans="2:13" s="70" customFormat="1" ht="13.5" customHeight="1">
      <c r="B19" s="210"/>
      <c r="C19" s="5"/>
      <c r="D19" s="81"/>
      <c r="E19" s="5" t="s">
        <v>43</v>
      </c>
      <c r="F19" s="5"/>
      <c r="G19" s="5"/>
      <c r="H19" s="5"/>
      <c r="I19" s="5"/>
      <c r="J19" s="5"/>
      <c r="K19" s="235"/>
      <c r="L19" s="241">
        <v>770334</v>
      </c>
      <c r="M19" s="250"/>
    </row>
    <row r="20" spans="2:13" s="70" customFormat="1" ht="13.5" customHeight="1">
      <c r="B20" s="210"/>
      <c r="C20" s="5" t="s">
        <v>125</v>
      </c>
      <c r="D20" s="81"/>
      <c r="E20" s="5"/>
      <c r="F20" s="5"/>
      <c r="G20" s="5"/>
      <c r="H20" s="5"/>
      <c r="I20" s="5"/>
      <c r="J20" s="5"/>
      <c r="K20" s="235"/>
      <c r="L20" s="241">
        <f>SUM(L21:M24)</f>
        <v>23334664</v>
      </c>
      <c r="M20" s="250"/>
    </row>
    <row r="21" spans="2:13" s="70" customFormat="1" ht="13.5" customHeight="1">
      <c r="B21" s="210"/>
      <c r="C21" s="5"/>
      <c r="D21" s="91" t="s">
        <v>126</v>
      </c>
      <c r="E21" s="5"/>
      <c r="F21" s="5"/>
      <c r="G21" s="5"/>
      <c r="H21" s="5"/>
      <c r="I21" s="5"/>
      <c r="J21" s="5"/>
      <c r="K21" s="235"/>
      <c r="L21" s="241">
        <v>17935314</v>
      </c>
      <c r="M21" s="250"/>
    </row>
    <row r="22" spans="2:13" s="70" customFormat="1" ht="13.5" customHeight="1">
      <c r="B22" s="210"/>
      <c r="C22" s="5"/>
      <c r="D22" s="91" t="s">
        <v>111</v>
      </c>
      <c r="E22" s="5"/>
      <c r="F22" s="5"/>
      <c r="G22" s="5"/>
      <c r="H22" s="5"/>
      <c r="I22" s="5"/>
      <c r="J22" s="5"/>
      <c r="K22" s="235"/>
      <c r="L22" s="241">
        <v>4522939</v>
      </c>
      <c r="M22" s="250"/>
    </row>
    <row r="23" spans="2:13" s="70" customFormat="1" ht="13.5" customHeight="1">
      <c r="B23" s="210"/>
      <c r="C23" s="5"/>
      <c r="D23" s="91" t="s">
        <v>127</v>
      </c>
      <c r="E23" s="5"/>
      <c r="F23" s="5"/>
      <c r="G23" s="5"/>
      <c r="H23" s="5"/>
      <c r="I23" s="5"/>
      <c r="J23" s="5"/>
      <c r="K23" s="235"/>
      <c r="L23" s="241">
        <v>349816</v>
      </c>
      <c r="M23" s="250"/>
    </row>
    <row r="24" spans="2:13" s="70" customFormat="1" ht="13.5" customHeight="1">
      <c r="B24" s="210"/>
      <c r="C24" s="5"/>
      <c r="D24" s="81" t="s">
        <v>129</v>
      </c>
      <c r="E24" s="5"/>
      <c r="F24" s="5"/>
      <c r="G24" s="5"/>
      <c r="H24" s="81"/>
      <c r="I24" s="5"/>
      <c r="J24" s="5"/>
      <c r="K24" s="235"/>
      <c r="L24" s="241">
        <v>526595</v>
      </c>
      <c r="M24" s="250"/>
    </row>
    <row r="25" spans="2:13" s="70" customFormat="1" ht="13.5" customHeight="1">
      <c r="B25" s="210"/>
      <c r="C25" s="5" t="s">
        <v>17</v>
      </c>
      <c r="D25" s="81"/>
      <c r="E25" s="5"/>
      <c r="F25" s="5"/>
      <c r="G25" s="5"/>
      <c r="H25" s="81"/>
      <c r="I25" s="5"/>
      <c r="J25" s="5"/>
      <c r="K25" s="235"/>
      <c r="L25" s="241">
        <f>SUM(L26:M27)</f>
        <v>0</v>
      </c>
      <c r="M25" s="250"/>
    </row>
    <row r="26" spans="2:13" s="70" customFormat="1" ht="13.5" customHeight="1">
      <c r="B26" s="210"/>
      <c r="C26" s="5"/>
      <c r="D26" s="91" t="s">
        <v>130</v>
      </c>
      <c r="E26" s="5"/>
      <c r="F26" s="5"/>
      <c r="G26" s="5"/>
      <c r="H26" s="5"/>
      <c r="I26" s="5"/>
      <c r="J26" s="5"/>
      <c r="K26" s="235"/>
      <c r="L26" s="241" t="s">
        <v>169</v>
      </c>
      <c r="M26" s="250"/>
    </row>
    <row r="27" spans="2:13" s="70" customFormat="1" ht="13.5" customHeight="1">
      <c r="B27" s="210"/>
      <c r="C27" s="5"/>
      <c r="D27" s="81" t="s">
        <v>43</v>
      </c>
      <c r="E27" s="5"/>
      <c r="F27" s="5"/>
      <c r="G27" s="5"/>
      <c r="H27" s="5"/>
      <c r="I27" s="5"/>
      <c r="J27" s="5"/>
      <c r="K27" s="235"/>
      <c r="L27" s="241" t="s">
        <v>169</v>
      </c>
      <c r="M27" s="250"/>
    </row>
    <row r="28" spans="2:13" s="70" customFormat="1" ht="13.5" customHeight="1">
      <c r="B28" s="210"/>
      <c r="C28" s="5" t="s">
        <v>131</v>
      </c>
      <c r="D28" s="81"/>
      <c r="E28" s="5"/>
      <c r="F28" s="5"/>
      <c r="G28" s="5"/>
      <c r="H28" s="5"/>
      <c r="I28" s="5"/>
      <c r="J28" s="5"/>
      <c r="K28" s="235"/>
      <c r="L28" s="241">
        <v>0</v>
      </c>
      <c r="M28" s="250"/>
    </row>
    <row r="29" spans="2:13" s="70" customFormat="1" ht="13.5" customHeight="1">
      <c r="B29" s="211" t="s">
        <v>132</v>
      </c>
      <c r="C29" s="221"/>
      <c r="D29" s="86"/>
      <c r="E29" s="221"/>
      <c r="F29" s="221"/>
      <c r="G29" s="221"/>
      <c r="H29" s="221"/>
      <c r="I29" s="221"/>
      <c r="J29" s="221"/>
      <c r="K29" s="236"/>
      <c r="L29" s="103">
        <f>L20-L9+L28-L25</f>
        <v>1825107</v>
      </c>
      <c r="M29" s="111"/>
    </row>
    <row r="30" spans="2:13" s="70" customFormat="1" ht="13.5" customHeight="1">
      <c r="B30" s="210" t="s">
        <v>133</v>
      </c>
      <c r="C30" s="5"/>
      <c r="D30" s="81"/>
      <c r="E30" s="5"/>
      <c r="F30" s="5"/>
      <c r="G30" s="5"/>
      <c r="H30" s="81"/>
      <c r="I30" s="5"/>
      <c r="J30" s="5"/>
      <c r="K30" s="235"/>
      <c r="L30" s="101"/>
      <c r="M30" s="109"/>
    </row>
    <row r="31" spans="2:13" s="70" customFormat="1" ht="13.5" customHeight="1">
      <c r="B31" s="210"/>
      <c r="C31" s="5" t="s">
        <v>134</v>
      </c>
      <c r="D31" s="81"/>
      <c r="E31" s="5"/>
      <c r="F31" s="5"/>
      <c r="G31" s="5"/>
      <c r="H31" s="5"/>
      <c r="I31" s="5"/>
      <c r="J31" s="5"/>
      <c r="K31" s="235"/>
      <c r="L31" s="241">
        <f>SUM(L32:M36)</f>
        <v>2650083</v>
      </c>
      <c r="M31" s="250"/>
    </row>
    <row r="32" spans="2:13" s="70" customFormat="1" ht="13.5" customHeight="1">
      <c r="B32" s="210"/>
      <c r="C32" s="5"/>
      <c r="D32" s="91" t="s">
        <v>135</v>
      </c>
      <c r="E32" s="5"/>
      <c r="F32" s="5"/>
      <c r="G32" s="5"/>
      <c r="H32" s="5"/>
      <c r="I32" s="5"/>
      <c r="J32" s="5"/>
      <c r="K32" s="235"/>
      <c r="L32" s="241">
        <v>1996524</v>
      </c>
      <c r="M32" s="250"/>
    </row>
    <row r="33" spans="2:13" s="70" customFormat="1" ht="13.5" customHeight="1">
      <c r="B33" s="210"/>
      <c r="C33" s="5"/>
      <c r="D33" s="91" t="s">
        <v>136</v>
      </c>
      <c r="E33" s="5"/>
      <c r="F33" s="5"/>
      <c r="G33" s="5"/>
      <c r="H33" s="5"/>
      <c r="I33" s="5"/>
      <c r="J33" s="5"/>
      <c r="K33" s="235"/>
      <c r="L33" s="241">
        <v>541849</v>
      </c>
      <c r="M33" s="250"/>
    </row>
    <row r="34" spans="2:13" s="70" customFormat="1" ht="13.5" customHeight="1">
      <c r="B34" s="210"/>
      <c r="C34" s="5"/>
      <c r="D34" s="91" t="s">
        <v>137</v>
      </c>
      <c r="E34" s="5"/>
      <c r="F34" s="5"/>
      <c r="G34" s="5"/>
      <c r="H34" s="5"/>
      <c r="I34" s="5"/>
      <c r="J34" s="5"/>
      <c r="K34" s="235"/>
      <c r="L34" s="241" t="s">
        <v>169</v>
      </c>
      <c r="M34" s="250"/>
    </row>
    <row r="35" spans="2:13" s="70" customFormat="1" ht="13.5" customHeight="1">
      <c r="B35" s="210"/>
      <c r="C35" s="5"/>
      <c r="D35" s="91" t="s">
        <v>138</v>
      </c>
      <c r="E35" s="5"/>
      <c r="F35" s="5"/>
      <c r="G35" s="5"/>
      <c r="H35" s="5"/>
      <c r="I35" s="5"/>
      <c r="J35" s="5"/>
      <c r="K35" s="235"/>
      <c r="L35" s="241">
        <v>111710</v>
      </c>
      <c r="M35" s="250"/>
    </row>
    <row r="36" spans="2:13" s="70" customFormat="1" ht="13.5" customHeight="1">
      <c r="B36" s="210"/>
      <c r="C36" s="5"/>
      <c r="D36" s="81" t="s">
        <v>43</v>
      </c>
      <c r="E36" s="5"/>
      <c r="F36" s="5"/>
      <c r="G36" s="5"/>
      <c r="H36" s="5"/>
      <c r="I36" s="5"/>
      <c r="J36" s="5"/>
      <c r="K36" s="235"/>
      <c r="L36" s="241">
        <v>0</v>
      </c>
      <c r="M36" s="250"/>
    </row>
    <row r="37" spans="2:13" s="70" customFormat="1" ht="13.5" customHeight="1">
      <c r="B37" s="210"/>
      <c r="C37" s="5" t="s">
        <v>139</v>
      </c>
      <c r="D37" s="81"/>
      <c r="E37" s="5"/>
      <c r="F37" s="5"/>
      <c r="G37" s="5"/>
      <c r="H37" s="81"/>
      <c r="I37" s="5"/>
      <c r="J37" s="5"/>
      <c r="K37" s="235"/>
      <c r="L37" s="241">
        <f>SUM(L38:M42)</f>
        <v>1596421</v>
      </c>
      <c r="M37" s="250"/>
    </row>
    <row r="38" spans="2:13" s="70" customFormat="1" ht="13.5" customHeight="1">
      <c r="B38" s="210"/>
      <c r="C38" s="5"/>
      <c r="D38" s="91" t="s">
        <v>111</v>
      </c>
      <c r="E38" s="5"/>
      <c r="F38" s="5"/>
      <c r="G38" s="5"/>
      <c r="H38" s="81"/>
      <c r="I38" s="5"/>
      <c r="J38" s="5"/>
      <c r="K38" s="235"/>
      <c r="L38" s="241">
        <v>643581</v>
      </c>
      <c r="M38" s="250"/>
    </row>
    <row r="39" spans="2:13" s="70" customFormat="1" ht="13.5" customHeight="1">
      <c r="B39" s="210"/>
      <c r="C39" s="5"/>
      <c r="D39" s="91" t="s">
        <v>140</v>
      </c>
      <c r="E39" s="5"/>
      <c r="F39" s="5"/>
      <c r="G39" s="5"/>
      <c r="H39" s="81"/>
      <c r="I39" s="5"/>
      <c r="J39" s="5"/>
      <c r="K39" s="235"/>
      <c r="L39" s="241">
        <v>592338</v>
      </c>
      <c r="M39" s="250"/>
    </row>
    <row r="40" spans="2:13" s="70" customFormat="1" ht="13.5" customHeight="1">
      <c r="B40" s="210"/>
      <c r="C40" s="5"/>
      <c r="D40" s="91" t="s">
        <v>141</v>
      </c>
      <c r="E40" s="5"/>
      <c r="F40" s="5"/>
      <c r="G40" s="5"/>
      <c r="H40" s="5"/>
      <c r="I40" s="5"/>
      <c r="J40" s="5"/>
      <c r="K40" s="235"/>
      <c r="L40" s="241">
        <v>130488</v>
      </c>
      <c r="M40" s="250"/>
    </row>
    <row r="41" spans="2:13" s="70" customFormat="1" ht="13.5" customHeight="1">
      <c r="B41" s="210"/>
      <c r="C41" s="5"/>
      <c r="D41" s="91" t="s">
        <v>142</v>
      </c>
      <c r="E41" s="5"/>
      <c r="F41" s="5"/>
      <c r="G41" s="5"/>
      <c r="H41" s="5"/>
      <c r="I41" s="5"/>
      <c r="J41" s="5"/>
      <c r="K41" s="235"/>
      <c r="L41" s="241">
        <v>230014</v>
      </c>
      <c r="M41" s="250"/>
    </row>
    <row r="42" spans="2:13" s="70" customFormat="1" ht="13.5" customHeight="1">
      <c r="B42" s="210"/>
      <c r="C42" s="5"/>
      <c r="D42" s="81" t="s">
        <v>129</v>
      </c>
      <c r="E42" s="5"/>
      <c r="F42" s="5"/>
      <c r="G42" s="5"/>
      <c r="H42" s="5"/>
      <c r="I42" s="5"/>
      <c r="J42" s="5"/>
      <c r="K42" s="235"/>
      <c r="L42" s="241">
        <v>0</v>
      </c>
      <c r="M42" s="250"/>
    </row>
    <row r="43" spans="2:13" s="70" customFormat="1" ht="13.5" customHeight="1">
      <c r="B43" s="211" t="s">
        <v>143</v>
      </c>
      <c r="C43" s="221"/>
      <c r="D43" s="86"/>
      <c r="E43" s="221"/>
      <c r="F43" s="221"/>
      <c r="G43" s="221"/>
      <c r="H43" s="221"/>
      <c r="I43" s="221"/>
      <c r="J43" s="221"/>
      <c r="K43" s="236"/>
      <c r="L43" s="103">
        <f>L37-L31</f>
        <v>-1053662</v>
      </c>
      <c r="M43" s="111"/>
    </row>
    <row r="44" spans="2:13" s="70" customFormat="1" ht="13.5" customHeight="1">
      <c r="B44" s="210" t="s">
        <v>145</v>
      </c>
      <c r="C44" s="5"/>
      <c r="D44" s="81"/>
      <c r="E44" s="5"/>
      <c r="F44" s="5"/>
      <c r="G44" s="5"/>
      <c r="H44" s="5"/>
      <c r="I44" s="5"/>
      <c r="J44" s="5"/>
      <c r="K44" s="235"/>
      <c r="L44" s="241"/>
      <c r="M44" s="250"/>
    </row>
    <row r="45" spans="2:13" s="70" customFormat="1" ht="13.5" customHeight="1">
      <c r="B45" s="210"/>
      <c r="C45" s="5" t="s">
        <v>146</v>
      </c>
      <c r="D45" s="81"/>
      <c r="E45" s="5"/>
      <c r="F45" s="5"/>
      <c r="G45" s="5"/>
      <c r="H45" s="5"/>
      <c r="I45" s="5"/>
      <c r="J45" s="5"/>
      <c r="K45" s="235"/>
      <c r="L45" s="241">
        <f>SUM(L46:M47)</f>
        <v>2754883</v>
      </c>
      <c r="M45" s="250"/>
    </row>
    <row r="46" spans="2:13" s="70" customFormat="1" ht="13.5" customHeight="1">
      <c r="B46" s="210"/>
      <c r="C46" s="5"/>
      <c r="D46" s="91" t="s">
        <v>10</v>
      </c>
      <c r="E46" s="5"/>
      <c r="F46" s="5"/>
      <c r="G46" s="5"/>
      <c r="H46" s="5"/>
      <c r="I46" s="5"/>
      <c r="J46" s="5"/>
      <c r="K46" s="235"/>
      <c r="L46" s="241">
        <v>2585494</v>
      </c>
      <c r="M46" s="250"/>
    </row>
    <row r="47" spans="2:13" s="70" customFormat="1" ht="13.5" customHeight="1">
      <c r="B47" s="210"/>
      <c r="C47" s="5"/>
      <c r="D47" s="81" t="s">
        <v>43</v>
      </c>
      <c r="E47" s="5"/>
      <c r="F47" s="5"/>
      <c r="G47" s="5"/>
      <c r="H47" s="5"/>
      <c r="I47" s="5"/>
      <c r="J47" s="5"/>
      <c r="K47" s="235"/>
      <c r="L47" s="241">
        <v>169389</v>
      </c>
      <c r="M47" s="250"/>
    </row>
    <row r="48" spans="2:13" s="70" customFormat="1" ht="13.5" customHeight="1">
      <c r="B48" s="210"/>
      <c r="C48" s="5" t="s">
        <v>147</v>
      </c>
      <c r="D48" s="81"/>
      <c r="E48" s="5"/>
      <c r="F48" s="5"/>
      <c r="G48" s="5"/>
      <c r="H48" s="5"/>
      <c r="I48" s="5"/>
      <c r="J48" s="5"/>
      <c r="K48" s="235"/>
      <c r="L48" s="241">
        <f>SUM(L49:M50)</f>
        <v>2293054</v>
      </c>
      <c r="M48" s="250"/>
    </row>
    <row r="49" spans="2:13" s="70" customFormat="1" ht="13.5" customHeight="1">
      <c r="B49" s="210"/>
      <c r="C49" s="5"/>
      <c r="D49" s="91" t="s">
        <v>148</v>
      </c>
      <c r="E49" s="5"/>
      <c r="F49" s="5"/>
      <c r="G49" s="5"/>
      <c r="H49" s="229"/>
      <c r="I49" s="5"/>
      <c r="J49" s="5"/>
      <c r="K49" s="235"/>
      <c r="L49" s="241">
        <v>2293054</v>
      </c>
      <c r="M49" s="250"/>
    </row>
    <row r="50" spans="2:13" s="70" customFormat="1" ht="13.5" customHeight="1">
      <c r="B50" s="210"/>
      <c r="C50" s="5"/>
      <c r="D50" s="81" t="s">
        <v>129</v>
      </c>
      <c r="E50" s="5"/>
      <c r="F50" s="5"/>
      <c r="G50" s="5"/>
      <c r="H50" s="229"/>
      <c r="I50" s="5"/>
      <c r="J50" s="5"/>
      <c r="K50" s="235"/>
      <c r="L50" s="241">
        <v>0</v>
      </c>
      <c r="M50" s="250"/>
    </row>
    <row r="51" spans="2:13" s="70" customFormat="1" ht="13.5" customHeight="1">
      <c r="B51" s="211" t="s">
        <v>149</v>
      </c>
      <c r="C51" s="221"/>
      <c r="D51" s="86"/>
      <c r="E51" s="221"/>
      <c r="F51" s="221"/>
      <c r="G51" s="221"/>
      <c r="H51" s="230"/>
      <c r="I51" s="221"/>
      <c r="J51" s="221"/>
      <c r="K51" s="236"/>
      <c r="L51" s="103">
        <f>L48-L45</f>
        <v>-461829</v>
      </c>
      <c r="M51" s="111"/>
    </row>
    <row r="52" spans="2:13" s="70" customFormat="1" ht="13.5" customHeight="1">
      <c r="B52" s="212" t="s">
        <v>150</v>
      </c>
      <c r="C52" s="222"/>
      <c r="D52" s="222"/>
      <c r="E52" s="222"/>
      <c r="F52" s="222"/>
      <c r="G52" s="222"/>
      <c r="H52" s="222"/>
      <c r="I52" s="222"/>
      <c r="J52" s="222"/>
      <c r="K52" s="237"/>
      <c r="L52" s="242">
        <f>L29+L43+L51</f>
        <v>309616</v>
      </c>
      <c r="M52" s="251"/>
    </row>
    <row r="53" spans="2:13" s="70" customFormat="1" ht="13.5" customHeight="1">
      <c r="B53" s="213" t="s">
        <v>151</v>
      </c>
      <c r="C53" s="223"/>
      <c r="D53" s="223"/>
      <c r="E53" s="223"/>
      <c r="F53" s="223"/>
      <c r="G53" s="223"/>
      <c r="H53" s="223"/>
      <c r="I53" s="223"/>
      <c r="J53" s="223"/>
      <c r="K53" s="238"/>
      <c r="L53" s="101">
        <v>1772076</v>
      </c>
      <c r="M53" s="109"/>
    </row>
    <row r="54" spans="2:13" s="70" customFormat="1" ht="13.5" customHeight="1">
      <c r="B54" s="214" t="s">
        <v>47</v>
      </c>
      <c r="C54" s="224"/>
      <c r="D54" s="224"/>
      <c r="E54" s="224"/>
      <c r="F54" s="224"/>
      <c r="G54" s="224"/>
      <c r="H54" s="224"/>
      <c r="I54" s="224"/>
      <c r="J54" s="224"/>
      <c r="K54" s="239"/>
      <c r="L54" s="106">
        <f>L52+L53</f>
        <v>2081692</v>
      </c>
      <c r="M54" s="114"/>
    </row>
    <row r="55" spans="2:13" s="70" customFormat="1" ht="13.5" customHeight="1"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43"/>
      <c r="M55" s="252"/>
    </row>
    <row r="56" spans="2:13" s="70" customFormat="1" ht="13.5" customHeight="1">
      <c r="B56" s="216" t="s">
        <v>70</v>
      </c>
      <c r="C56" s="225"/>
      <c r="D56" s="225"/>
      <c r="E56" s="225"/>
      <c r="F56" s="225"/>
      <c r="G56" s="225"/>
      <c r="H56" s="225"/>
      <c r="I56" s="225"/>
      <c r="J56" s="225"/>
      <c r="K56" s="225"/>
      <c r="L56" s="244">
        <v>232711</v>
      </c>
      <c r="M56" s="253"/>
    </row>
    <row r="57" spans="2:13" s="70" customFormat="1" ht="13.5" customHeight="1">
      <c r="B57" s="212" t="s">
        <v>152</v>
      </c>
      <c r="C57" s="226"/>
      <c r="D57" s="226"/>
      <c r="E57" s="226"/>
      <c r="F57" s="226"/>
      <c r="G57" s="226"/>
      <c r="H57" s="226"/>
      <c r="I57" s="226"/>
      <c r="J57" s="226"/>
      <c r="K57" s="226"/>
      <c r="L57" s="103">
        <v>-12893</v>
      </c>
      <c r="M57" s="111"/>
    </row>
    <row r="58" spans="2:13" s="70" customFormat="1" ht="13.5" customHeight="1">
      <c r="B58" s="217" t="s">
        <v>153</v>
      </c>
      <c r="C58" s="227"/>
      <c r="D58" s="227"/>
      <c r="E58" s="227"/>
      <c r="F58" s="227"/>
      <c r="G58" s="227"/>
      <c r="H58" s="227"/>
      <c r="I58" s="227"/>
      <c r="J58" s="227"/>
      <c r="K58" s="227"/>
      <c r="L58" s="245">
        <f>L56+L57</f>
        <v>219818</v>
      </c>
      <c r="M58" s="254"/>
    </row>
    <row r="59" spans="2:13" s="70" customFormat="1" ht="13.5" customHeight="1">
      <c r="B59" s="218" t="s">
        <v>154</v>
      </c>
      <c r="C59" s="228"/>
      <c r="D59" s="87"/>
      <c r="E59" s="228"/>
      <c r="F59" s="228"/>
      <c r="G59" s="228"/>
      <c r="H59" s="228"/>
      <c r="I59" s="228"/>
      <c r="J59" s="228"/>
      <c r="K59" s="228"/>
      <c r="L59" s="106">
        <f>L54+L58</f>
        <v>2301510</v>
      </c>
      <c r="M59" s="114"/>
    </row>
    <row r="60" spans="2:13" s="70" customFormat="1" ht="3" customHeight="1">
      <c r="B60" s="5"/>
      <c r="C60" s="5"/>
      <c r="D60" s="81"/>
      <c r="E60" s="5"/>
      <c r="F60" s="5"/>
      <c r="G60" s="5"/>
      <c r="H60" s="229"/>
      <c r="I60" s="5"/>
      <c r="J60" s="5"/>
      <c r="K60" s="5"/>
      <c r="L60" s="70"/>
      <c r="M60" s="70"/>
    </row>
    <row r="61" spans="2:13" s="70" customFormat="1" ht="13.5" customHeight="1">
      <c r="B61" s="5"/>
      <c r="C61" s="5"/>
      <c r="D61" s="81"/>
      <c r="E61" s="5"/>
      <c r="F61" s="5"/>
      <c r="G61" s="5"/>
      <c r="H61" s="229"/>
      <c r="I61" s="5"/>
      <c r="J61" s="5"/>
      <c r="K61" s="5"/>
      <c r="L61" s="70"/>
      <c r="M61" s="70"/>
    </row>
    <row r="62" spans="2:13" s="70" customFormat="1" ht="13.5" customHeight="1">
      <c r="B62" s="5"/>
      <c r="C62" s="5"/>
      <c r="D62" s="81"/>
      <c r="E62" s="5"/>
      <c r="F62" s="5"/>
      <c r="G62" s="5"/>
      <c r="H62" s="5"/>
      <c r="I62" s="5"/>
      <c r="J62" s="5"/>
      <c r="K62" s="5" t="s">
        <v>165</v>
      </c>
      <c r="L62" s="70">
        <f>'１．貸借対照表'!N53</f>
        <v>2301510</v>
      </c>
      <c r="M62" s="70"/>
    </row>
    <row r="63" spans="2:13" s="70" customFormat="1" ht="13.5" customHeight="1">
      <c r="B63" s="5"/>
      <c r="C63" s="5"/>
      <c r="D63" s="81"/>
      <c r="E63" s="5"/>
      <c r="F63" s="5"/>
      <c r="G63" s="5"/>
      <c r="H63" s="5"/>
      <c r="I63" s="5"/>
      <c r="J63" s="5"/>
      <c r="K63" s="5"/>
      <c r="L63" s="70"/>
      <c r="M63" s="70"/>
    </row>
    <row r="64" spans="2:13" s="70" customFormat="1" ht="13.5" customHeight="1">
      <c r="B64" s="5"/>
      <c r="C64" s="5"/>
      <c r="D64" s="81"/>
      <c r="E64" s="5"/>
      <c r="F64" s="5"/>
      <c r="G64" s="5"/>
      <c r="H64" s="5"/>
      <c r="I64" s="5"/>
      <c r="J64" s="5"/>
      <c r="K64" s="5"/>
      <c r="L64" s="70"/>
      <c r="M64" s="70"/>
    </row>
    <row r="65" spans="1:11" s="70" customFormat="1" ht="13.5" customHeight="1">
      <c r="A65" s="70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s="4" customFormat="1" ht="13.5" customHeight="1">
      <c r="B66" s="5"/>
      <c r="C66" s="5"/>
      <c r="D66" s="81"/>
      <c r="E66" s="5"/>
      <c r="F66" s="5"/>
      <c r="G66" s="5"/>
      <c r="H66" s="5"/>
    </row>
    <row r="67" spans="1:11" s="4" customFormat="1" ht="13.5" customHeight="1">
      <c r="B67" s="5"/>
      <c r="C67" s="5"/>
      <c r="D67" s="81"/>
      <c r="E67" s="5"/>
      <c r="F67" s="5"/>
      <c r="G67" s="5"/>
      <c r="H67" s="5"/>
    </row>
    <row r="68" spans="1:11" s="4" customFormat="1" ht="13.5" customHeight="1">
      <c r="B68" s="5"/>
      <c r="C68" s="5"/>
      <c r="D68" s="81"/>
      <c r="E68" s="5"/>
      <c r="F68" s="5"/>
      <c r="G68" s="5"/>
      <c r="H68" s="5"/>
    </row>
    <row r="69" spans="1:11" s="4" customFormat="1" ht="13.5" customHeight="1">
      <c r="B69" s="5"/>
      <c r="C69" s="5"/>
      <c r="D69" s="81"/>
      <c r="E69" s="5"/>
      <c r="F69" s="5"/>
      <c r="G69" s="5"/>
      <c r="H69" s="5"/>
    </row>
    <row r="70" spans="1:11" s="4" customFormat="1" ht="13.5" customHeight="1">
      <c r="B70" s="5"/>
      <c r="C70" s="5"/>
      <c r="D70" s="81"/>
      <c r="E70" s="5"/>
      <c r="F70" s="5"/>
      <c r="G70" s="5"/>
      <c r="H70" s="5"/>
    </row>
    <row r="71" spans="1:11" s="4" customFormat="1" ht="13.5" customHeight="1">
      <c r="B71" s="5"/>
      <c r="C71" s="5"/>
      <c r="D71" s="81"/>
      <c r="E71" s="5"/>
      <c r="F71" s="5"/>
      <c r="G71" s="5"/>
      <c r="H71" s="5"/>
    </row>
    <row r="72" spans="1:11" s="4" customFormat="1" ht="13.5" customHeight="1"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s="4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4" customFormat="1" ht="13.5" customHeight="1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s="4" customFormat="1" ht="13.5" customHeight="1">
      <c r="A75" s="6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s="6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>
      <c r="A77" s="2"/>
    </row>
    <row r="78" spans="1:11" s="2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2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1">
    <mergeCell ref="B1:M1"/>
    <mergeCell ref="B2:M2"/>
    <mergeCell ref="B3:M3"/>
    <mergeCell ref="B4:M4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B52:K52"/>
    <mergeCell ref="L52:M52"/>
    <mergeCell ref="B53:K53"/>
    <mergeCell ref="L53:M53"/>
    <mergeCell ref="B54:K54"/>
    <mergeCell ref="L54:M54"/>
    <mergeCell ref="L56:M56"/>
    <mergeCell ref="L57:M57"/>
    <mergeCell ref="L58:M58"/>
    <mergeCell ref="L59:M59"/>
    <mergeCell ref="L62:M62"/>
    <mergeCell ref="B6:K7"/>
    <mergeCell ref="L6:M7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fitToWidth="1" fitToHeight="1" orientation="portrait" usePrinterDefaults="1" cellComments="asDisplayed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１．貸借対照表</vt:lpstr>
      <vt:lpstr>２．行政コスト計算書</vt:lpstr>
      <vt:lpstr>３．純資産変動計算書</vt:lpstr>
      <vt:lpstr>４．資金収支計算書</vt:lpstr>
    </vt:vector>
  </TitlesOfParts>
  <Company>総務省</Company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HC01017</cp:lastModifiedBy>
  <cp:lastPrinted>2019-05-16T02:52:24Z</cp:lastPrinted>
  <dcterms:created xsi:type="dcterms:W3CDTF">2014-03-27T08:10:30Z</dcterms:created>
  <dcterms:modified xsi:type="dcterms:W3CDTF">2020-07-29T09:43:07Z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2020-07-29T09:43:07Z</vt:filetime>
  </property>
</Properties>
</file>