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653"/>
  </bookViews>
  <sheets>
    <sheet name="1.貸借対照表" sheetId="21" r:id="rId1"/>
    <sheet name="2.行政コスト計算書" sheetId="22" r:id="rId2"/>
    <sheet name="3.純資産変動計算書" sheetId="23" r:id="rId3"/>
    <sheet name="4.資金収支計算書" sheetId="25" r:id="rId4"/>
  </sheets>
  <definedNames>
    <definedName name="_xlnm._FilterDatabase" localSheetId="0" hidden="1">#REF!</definedName>
    <definedName name="_xlnm.Print_Area" localSheetId="0">'1.貸借対照表'!$A$1:$AC$63</definedName>
    <definedName name="_xlnm._FilterDatabase" localSheetId="1" hidden="1">#REF!</definedName>
    <definedName name="_xlnm.Print_Area" localSheetId="1">'2.行政コスト計算書'!$A$1:$N$42</definedName>
    <definedName name="_xlnm._FilterDatabase" localSheetId="2" hidden="1">#REF!</definedName>
    <definedName name="_xlnm.Print_Area" localSheetId="2">'3.純資産変動計算書'!$A$1:$N$24</definedName>
    <definedName name="_xlnm._FilterDatabase" localSheetId="3" hidden="1">#REF!</definedName>
    <definedName name="_xlnm.Print_Area" localSheetId="3">'4.資金収支計算書'!$A$1:$N$60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<sst xmlns="http://schemas.openxmlformats.org/spreadsheetml/2006/main" xmlns:r="http://schemas.openxmlformats.org/officeDocument/2006/relationships" count="172" uniqueCount="172">
  <si>
    <t>【様式第２号】</t>
    <rPh sb="1" eb="3">
      <t>ヨウシキ</t>
    </rPh>
    <rPh sb="3" eb="4">
      <t>ダイ</t>
    </rPh>
    <rPh sb="5" eb="6">
      <t>ゴウ</t>
    </rPh>
    <phoneticPr fontId="3"/>
  </si>
  <si>
    <t>物品</t>
    <rPh sb="0" eb="2">
      <t>ブッピン</t>
    </rPh>
    <phoneticPr fontId="3"/>
  </si>
  <si>
    <t>科目</t>
    <rPh sb="0" eb="2">
      <t>カモク</t>
    </rPh>
    <phoneticPr fontId="3"/>
  </si>
  <si>
    <t>地方債</t>
    <rPh sb="0" eb="3">
      <t>チホウサイ</t>
    </rPh>
    <phoneticPr fontId="3"/>
  </si>
  <si>
    <t>【負債の部】</t>
    <rPh sb="1" eb="3">
      <t>フサイ</t>
    </rPh>
    <rPh sb="4" eb="5">
      <t>ブ</t>
    </rPh>
    <phoneticPr fontId="3"/>
  </si>
  <si>
    <t>固定負債</t>
    <rPh sb="0" eb="2">
      <t>コテイ</t>
    </rPh>
    <phoneticPr fontId="3"/>
  </si>
  <si>
    <t>金額</t>
    <rPh sb="0" eb="2">
      <t>キンガク</t>
    </rPh>
    <phoneticPr fontId="3"/>
  </si>
  <si>
    <t>基金</t>
    <rPh sb="0" eb="2">
      <t>キキン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</si>
  <si>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</si>
  <si>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有形固定資産</t>
    <rPh sb="0" eb="2">
      <t>ユウケイ</t>
    </rPh>
    <rPh sb="2" eb="6">
      <t>コテイシサン</t>
    </rPh>
    <phoneticPr fontId="3"/>
  </si>
  <si>
    <t>【資産の部】</t>
    <rPh sb="4" eb="5">
      <t>ブ</t>
    </rPh>
    <phoneticPr fontId="3"/>
  </si>
  <si>
    <t>立木竹</t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</si>
  <si>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</si>
  <si>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固定資産</t>
    <rPh sb="0" eb="4">
      <t>コテイシサン</t>
    </rPh>
    <phoneticPr fontId="3"/>
  </si>
  <si>
    <t>長期貸付金</t>
    <rPh sb="0" eb="2">
      <t>チョウキ</t>
    </rPh>
    <rPh sb="2" eb="5">
      <t>カシツケキン</t>
    </rPh>
    <phoneticPr fontId="3"/>
  </si>
  <si>
    <t>事業用資産</t>
    <rPh sb="0" eb="3">
      <t>ジギョウヨウ</t>
    </rPh>
    <rPh sb="3" eb="5">
      <t>シサン</t>
    </rPh>
    <phoneticPr fontId="3"/>
  </si>
  <si>
    <t>自　令和　２年　４月　１日</t>
    <rPh sb="0" eb="1">
      <t>ジ</t>
    </rPh>
    <rPh sb="2" eb="4">
      <t>レイワ</t>
    </rPh>
    <rPh sb="6" eb="7">
      <t>ネン</t>
    </rPh>
    <rPh sb="9" eb="10">
      <t>ガツ</t>
    </rPh>
    <rPh sb="12" eb="13">
      <t>ニチ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</si>
  <si>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</si>
  <si>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臨時支出</t>
    <rPh sb="0" eb="2">
      <t>リンジ</t>
    </rPh>
    <rPh sb="2" eb="4">
      <t>シシュツ</t>
    </rPh>
    <phoneticPr fontId="3"/>
  </si>
  <si>
    <t>その他</t>
    <rPh sb="2" eb="3">
      <t>ホカ</t>
    </rPh>
    <phoneticPr fontId="3"/>
  </si>
  <si>
    <t>土地</t>
  </si>
  <si>
    <t>退職手当引当金</t>
    <rPh sb="2" eb="4">
      <t>テアテ</t>
    </rPh>
    <phoneticPr fontId="3"/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</si>
  <si>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</si>
  <si>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人件費</t>
    <rPh sb="0" eb="3">
      <t>ジンケンヒ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</si>
  <si>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</si>
  <si>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建物</t>
    <rPh sb="0" eb="2">
      <t>タテモノ</t>
    </rPh>
    <phoneticPr fontId="3"/>
  </si>
  <si>
    <t>投資その他の資産</t>
    <rPh sb="0" eb="2">
      <t>トウシ</t>
    </rPh>
    <rPh sb="4" eb="5">
      <t>ホカ</t>
    </rPh>
    <rPh sb="6" eb="8">
      <t>シサン</t>
    </rPh>
    <phoneticPr fontId="3"/>
  </si>
  <si>
    <t>航空機</t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</si>
  <si>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</si>
  <si>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</si>
  <si>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資産合計</t>
    <rPh sb="0" eb="2">
      <t>シサン</t>
    </rPh>
    <rPh sb="2" eb="4">
      <t>ゴウケイ</t>
    </rPh>
    <phoneticPr fontId="3"/>
  </si>
  <si>
    <t>流動資産</t>
    <rPh sb="0" eb="2">
      <t>リュウドウ</t>
    </rPh>
    <rPh sb="2" eb="4">
      <t>シサン</t>
    </rPh>
    <phoneticPr fontId="3"/>
  </si>
  <si>
    <t>工作物</t>
  </si>
  <si>
    <t>人件費支出</t>
    <rPh sb="0" eb="3">
      <t>ジンケンヒ</t>
    </rPh>
    <rPh sb="3" eb="5">
      <t>シシュツ</t>
    </rPh>
    <phoneticPr fontId="3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</si>
  <si>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</si>
  <si>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建設仮勘定</t>
  </si>
  <si>
    <t>浮標等</t>
    <rPh sb="0" eb="1">
      <t>ウ</t>
    </rPh>
    <rPh sb="2" eb="3">
      <t>トウ</t>
    </rPh>
    <phoneticPr fontId="3"/>
  </si>
  <si>
    <t>負債合計</t>
    <rPh sb="0" eb="2">
      <t>フサイ</t>
    </rPh>
    <rPh sb="2" eb="4">
      <t>ゴウケイ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</si>
  <si>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</si>
  <si>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短期貸付金</t>
    <rPh sb="0" eb="2">
      <t>タンキ</t>
    </rPh>
    <rPh sb="2" eb="5">
      <t>カシツケキン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</si>
  <si>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</si>
  <si>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</si>
  <si>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</si>
  <si>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(単位：千円）</t>
    <rPh sb="4" eb="6">
      <t>センエン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</si>
  <si>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</si>
  <si>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その他の支出</t>
    <rPh sb="2" eb="3">
      <t>ホカ</t>
    </rPh>
    <rPh sb="4" eb="6">
      <t>シシュツ</t>
    </rPh>
    <phoneticPr fontId="3"/>
  </si>
  <si>
    <t>賞与等引当金</t>
    <rPh sb="2" eb="3">
      <t>ナド</t>
    </rPh>
    <phoneticPr fontId="3"/>
  </si>
  <si>
    <r>
      <t>その他</t>
    </r>
    <r>
      <rPr>
        <sz val="11"/>
        <color indexed="8"/>
        <rFont val="ＭＳ Ｐゴシック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</si>
  <si>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</si>
  <si>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</si>
  <si>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</si>
  <si>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【純資産の部】</t>
    <rPh sb="1" eb="4">
      <t>ジュンシサン</t>
    </rPh>
    <rPh sb="5" eb="6">
      <t>ブ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</si>
  <si>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</si>
  <si>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</si>
  <si>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</si>
  <si>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物件費</t>
    <rPh sb="0" eb="3">
      <t>ブッケンヒ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</si>
  <si>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</si>
  <si>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</si>
  <si>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出資金</t>
    <rPh sb="0" eb="3">
      <t>シュッシキン</t>
    </rPh>
    <phoneticPr fontId="3"/>
  </si>
  <si>
    <t>棚卸資産</t>
    <rPh sb="0" eb="2">
      <t>タナオロ</t>
    </rPh>
    <rPh sb="2" eb="4">
      <t>シサン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</si>
  <si>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</si>
  <si>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</si>
  <si>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</si>
  <si>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</si>
  <si>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有価証券</t>
    <rPh sb="0" eb="2">
      <t>ユウカ</t>
    </rPh>
    <rPh sb="2" eb="4">
      <t>ショウケン</t>
    </rPh>
    <phoneticPr fontId="3"/>
  </si>
  <si>
    <t>純資産合計</t>
    <rPh sb="0" eb="3">
      <t>ジュンシサン</t>
    </rPh>
    <rPh sb="3" eb="5">
      <t>ゴウケイ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</si>
  <si>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</si>
  <si>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</si>
  <si>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</si>
  <si>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</si>
  <si>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</si>
  <si>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</si>
  <si>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</si>
  <si>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r>
      <rPr>
        <sz val="10"/>
        <color indexed="8"/>
        <rFont val="ＭＳ Ｐゴシック"/>
      </rPr>
      <t>職員</t>
    </r>
    <r>
      <rPr>
        <sz val="10"/>
        <color auto="1"/>
        <rFont val="ＭＳ Ｐゴシック"/>
      </rPr>
      <t>給与費</t>
    </r>
    <rPh sb="0" eb="2">
      <t>ショクイン</t>
    </rPh>
    <rPh sb="2" eb="4">
      <t>キュウヨ</t>
    </rPh>
    <rPh sb="4" eb="5">
      <t>ヒ</t>
    </rPh>
    <phoneticPr fontId="3"/>
  </si>
  <si>
    <t>物件費等</t>
    <rPh sb="0" eb="3">
      <t>ブッケンヒ</t>
    </rPh>
    <rPh sb="3" eb="4">
      <t>ナド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</si>
  <si>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</si>
  <si>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</si>
  <si>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</si>
  <si>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</si>
  <si>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</si>
  <si>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</si>
  <si>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</si>
  <si>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</si>
  <si>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</si>
  <si>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本年度差額</t>
    <rPh sb="0" eb="3">
      <t>ホンネンド</t>
    </rPh>
    <rPh sb="3" eb="5">
      <t>サガク</t>
    </rPh>
    <phoneticPr fontId="3"/>
  </si>
  <si>
    <t>他会計への繰出金</t>
    <rPh sb="0" eb="1">
      <t>ホカ</t>
    </rPh>
    <rPh sb="2" eb="3">
      <t>ケイ</t>
    </rPh>
    <rPh sb="5" eb="6">
      <t>クリ</t>
    </rPh>
    <rPh sb="6" eb="8">
      <t>シュッキン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</si>
  <si>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</si>
  <si>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</si>
  <si>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</si>
  <si>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</si>
  <si>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</si>
  <si>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</si>
  <si>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</si>
  <si>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</si>
  <si>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</si>
  <si>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</si>
  <si>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</si>
  <si>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</si>
  <si>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</si>
  <si>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</si>
  <si>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</si>
  <si>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</si>
  <si>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</si>
  <si>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</si>
  <si>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</si>
  <si>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</si>
  <si>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</si>
  <si>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</si>
  <si>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</si>
  <si>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</si>
  <si>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</si>
  <si>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</si>
  <si>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</si>
  <si>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</si>
  <si>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</si>
  <si>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</si>
  <si>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船舶減価償却累計額</t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</si>
  <si>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</si>
  <si>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</si>
  <si>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</si>
  <si>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</si>
  <si>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</si>
  <si>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</si>
  <si>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</si>
  <si>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</si>
  <si>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</si>
  <si>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</si>
  <si>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</si>
  <si>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船舶</t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</si>
  <si>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</si>
  <si>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</si>
  <si>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その他の収入</t>
    <rPh sb="2" eb="3">
      <t>ホカ</t>
    </rPh>
    <rPh sb="4" eb="6">
      <t>シュウニュウ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</si>
  <si>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</si>
  <si>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</si>
  <si>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</si>
  <si>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</si>
  <si>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</si>
  <si>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</si>
  <si>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</si>
  <si>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</si>
  <si>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</si>
  <si>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</si>
  <si>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</si>
  <si>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</si>
  <si>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</si>
  <si>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</si>
  <si>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</si>
  <si>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</si>
  <si>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</si>
  <si>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</si>
  <si>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</si>
  <si>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</si>
  <si>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</si>
  <si>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</si>
  <si>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</si>
  <si>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</si>
  <si>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</si>
  <si>
    <t>浮標等減価償却累計額</t>
  </si>
  <si>
    <t>預り金</t>
  </si>
  <si>
    <t>その他</t>
  </si>
  <si>
    <t>投資損失引当金</t>
  </si>
  <si>
    <t>経常費用</t>
  </si>
  <si>
    <t>業務費用</t>
  </si>
  <si>
    <t>　</t>
  </si>
  <si>
    <t>（単位：千円）</t>
    <rPh sb="1" eb="3">
      <t>タンイ</t>
    </rPh>
    <rPh sb="4" eb="6">
      <t>センエン</t>
    </rPh>
    <phoneticPr fontId="3"/>
  </si>
  <si>
    <t>市全体貸借対照表</t>
    <rPh sb="0" eb="1">
      <t>シ</t>
    </rPh>
    <rPh sb="1" eb="3">
      <t>ゼンタイ</t>
    </rPh>
    <rPh sb="3" eb="5">
      <t>タイシャク</t>
    </rPh>
    <rPh sb="5" eb="8">
      <t>タイショウヒョウ</t>
    </rPh>
    <phoneticPr fontId="3"/>
  </si>
  <si>
    <t>市全体行政コスト計算書</t>
    <rPh sb="0" eb="3">
      <t>シゼンタイ</t>
    </rPh>
    <rPh sb="3" eb="5">
      <t>ギョウセイ</t>
    </rPh>
    <rPh sb="8" eb="11">
      <t>ケイサンショ</t>
    </rPh>
    <phoneticPr fontId="3"/>
  </si>
  <si>
    <t>市全体純資産変動計算書</t>
    <rPh sb="0" eb="3">
      <t>シゼンタイ</t>
    </rPh>
    <rPh sb="3" eb="6">
      <t>ジュンシサン</t>
    </rPh>
    <rPh sb="6" eb="8">
      <t>ヘンドウ</t>
    </rPh>
    <rPh sb="8" eb="11">
      <t>ケイサンショ</t>
    </rPh>
    <phoneticPr fontId="3"/>
  </si>
  <si>
    <t>至　令和　３年　３月３１日</t>
    <rPh sb="2" eb="4">
      <t>レイワ</t>
    </rPh>
    <phoneticPr fontId="3"/>
  </si>
  <si>
    <t>市全体資金収支計算書</t>
    <rPh sb="0" eb="1">
      <t>シ</t>
    </rPh>
    <rPh sb="1" eb="3">
      <t>ゼンタイ</t>
    </rPh>
    <rPh sb="3" eb="5">
      <t>シキン</t>
    </rPh>
    <rPh sb="5" eb="7">
      <t>シュウシ</t>
    </rPh>
    <rPh sb="7" eb="10">
      <t>ケイサンショ</t>
    </rPh>
    <phoneticPr fontId="3"/>
  </si>
  <si>
    <t>-</t>
  </si>
  <si>
    <t>（令和３年３月３１日現在）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</si>
</sst>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41" formatCode="_ * #,##0_ ;_ * \-#,##0_ ;_ * &quot;-&quot;_ ;_ @_ "/>
    <numFmt numFmtId="176" formatCode="#,##0;&quot;△ &quot;#,##0"/>
    <numFmt numFmtId="177" formatCode="#,##0_ "/>
  </numFmts>
  <fonts count="2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i/>
      <strike/>
      <sz val="11"/>
      <color auto="1"/>
      <name val="ＭＳ Ｐゴシック"/>
      <family val="3"/>
    </font>
    <font>
      <i/>
      <strike/>
      <sz val="11"/>
      <color rgb="FFFF0000"/>
      <name val="ＭＳ Ｐゴシック"/>
      <family val="3"/>
    </font>
    <font>
      <i/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0"/>
      <color theme="1"/>
      <name val="ＭＳ Ｐゴシック"/>
      <family val="3"/>
    </font>
    <font>
      <i/>
      <sz val="10"/>
      <color auto="1"/>
      <name val="ＭＳ Ｐゴシック"/>
      <family val="3"/>
    </font>
    <font>
      <sz val="14"/>
      <color auto="1"/>
      <name val="ＭＳ Ｐゴシック"/>
      <family val="3"/>
    </font>
    <font>
      <b/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"/>
      <color theme="1"/>
      <name val="ＭＳ Ｐゴシック"/>
      <family val="3"/>
    </font>
    <font>
      <sz val="9.5"/>
      <color auto="1"/>
      <name val="ＭＳ Ｐゴシック"/>
      <family val="3"/>
    </font>
    <font>
      <i/>
      <sz val="9"/>
      <color auto="1"/>
      <name val="ＭＳ Ｐゴシック"/>
      <family val="3"/>
    </font>
    <font>
      <i/>
      <strike/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38" fontId="0" fillId="2" borderId="3" xfId="5" applyFont="1" applyFill="1" applyBorder="1" applyAlignment="1">
      <alignment vertical="center"/>
    </xf>
    <xf numFmtId="38" fontId="0" fillId="2" borderId="2" xfId="5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38" fontId="0" fillId="2" borderId="0" xfId="5" applyFont="1" applyFill="1" applyBorder="1" applyAlignment="1">
      <alignment vertical="center"/>
    </xf>
    <xf numFmtId="38" fontId="0" fillId="2" borderId="4" xfId="5" applyFont="1" applyFill="1" applyBorder="1" applyAlignment="1">
      <alignment horizontal="center" vertical="center"/>
    </xf>
    <xf numFmtId="38" fontId="9" fillId="2" borderId="0" xfId="5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10" fillId="2" borderId="0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38" fontId="0" fillId="2" borderId="5" xfId="5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8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76" fontId="0" fillId="2" borderId="10" xfId="0" applyNumberFormat="1" applyFont="1" applyFill="1" applyBorder="1" applyAlignment="1">
      <alignment horizontal="right" vertical="center"/>
    </xf>
    <xf numFmtId="176" fontId="0" fillId="2" borderId="11" xfId="0" applyNumberFormat="1" applyFont="1" applyFill="1" applyBorder="1" applyAlignment="1">
      <alignment vertical="center"/>
    </xf>
    <xf numFmtId="176" fontId="0" fillId="2" borderId="9" xfId="0" applyNumberFormat="1" applyFont="1" applyFill="1" applyBorder="1" applyAlignment="1">
      <alignment vertical="center"/>
    </xf>
    <xf numFmtId="38" fontId="0" fillId="0" borderId="0" xfId="5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2" borderId="12" xfId="5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2" borderId="15" xfId="5" applyFont="1" applyFill="1" applyBorder="1" applyAlignment="1">
      <alignment horizontal="center" vertical="center"/>
    </xf>
    <xf numFmtId="38" fontId="0" fillId="2" borderId="0" xfId="5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8" fontId="9" fillId="0" borderId="0" xfId="5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0" fillId="2" borderId="21" xfId="0" applyNumberFormat="1" applyFont="1" applyFill="1" applyBorder="1" applyAlignment="1">
      <alignment horizontal="right" vertical="center"/>
    </xf>
    <xf numFmtId="176" fontId="0" fillId="2" borderId="22" xfId="0" applyNumberFormat="1" applyFont="1" applyFill="1" applyBorder="1" applyAlignment="1">
      <alignment horizontal="right" vertical="center"/>
    </xf>
    <xf numFmtId="176" fontId="0" fillId="2" borderId="23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0" fillId="2" borderId="24" xfId="0" applyNumberFormat="1" applyFont="1" applyFill="1" applyBorder="1" applyAlignment="1">
      <alignment horizontal="right" vertical="center"/>
    </xf>
    <xf numFmtId="176" fontId="0" fillId="2" borderId="25" xfId="0" applyNumberFormat="1" applyFont="1" applyFill="1" applyBorder="1" applyAlignment="1">
      <alignment horizontal="right" vertical="center"/>
    </xf>
    <xf numFmtId="176" fontId="0" fillId="2" borderId="26" xfId="0" applyNumberFormat="1" applyFont="1" applyFill="1" applyBorder="1" applyAlignment="1">
      <alignment vertical="center"/>
    </xf>
    <xf numFmtId="176" fontId="0" fillId="2" borderId="9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2" borderId="2" xfId="0" applyFont="1" applyFill="1" applyBorder="1" applyAlignment="1">
      <alignment horizontal="center" vertical="center"/>
    </xf>
    <xf numFmtId="38" fontId="5" fillId="0" borderId="3" xfId="5" applyFont="1" applyFill="1" applyBorder="1" applyAlignment="1">
      <alignment vertical="center"/>
    </xf>
    <xf numFmtId="38" fontId="5" fillId="0" borderId="12" xfId="5" applyFont="1" applyFill="1" applyBorder="1" applyAlignment="1">
      <alignment vertical="center"/>
    </xf>
    <xf numFmtId="38" fontId="15" fillId="0" borderId="2" xfId="5" applyFont="1" applyFill="1" applyBorder="1" applyAlignment="1">
      <alignment vertical="center"/>
    </xf>
    <xf numFmtId="38" fontId="5" fillId="0" borderId="27" xfId="5" applyFont="1" applyFill="1" applyBorder="1" applyAlignment="1">
      <alignment vertical="center"/>
    </xf>
    <xf numFmtId="38" fontId="5" fillId="0" borderId="0" xfId="5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/>
    </xf>
    <xf numFmtId="38" fontId="15" fillId="2" borderId="0" xfId="5" applyFont="1" applyFill="1" applyBorder="1" applyAlignment="1">
      <alignment vertical="center"/>
    </xf>
    <xf numFmtId="38" fontId="5" fillId="0" borderId="15" xfId="5" applyFont="1" applyFill="1" applyBorder="1" applyAlignment="1">
      <alignment vertical="center"/>
    </xf>
    <xf numFmtId="38" fontId="5" fillId="0" borderId="4" xfId="5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16" fillId="0" borderId="0" xfId="5" applyFont="1" applyFill="1" applyBorder="1" applyAlignment="1">
      <alignment vertical="center"/>
    </xf>
    <xf numFmtId="38" fontId="5" fillId="2" borderId="0" xfId="5" applyFont="1" applyFill="1" applyBorder="1" applyAlignment="1">
      <alignment vertical="center"/>
    </xf>
    <xf numFmtId="38" fontId="15" fillId="0" borderId="0" xfId="5" applyFont="1" applyFill="1" applyBorder="1" applyAlignment="1">
      <alignment vertical="center"/>
    </xf>
    <xf numFmtId="38" fontId="16" fillId="0" borderId="27" xfId="5" applyFont="1" applyFill="1" applyBorder="1" applyAlignment="1">
      <alignment vertical="center"/>
    </xf>
    <xf numFmtId="38" fontId="5" fillId="2" borderId="15" xfId="5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176" fontId="5" fillId="0" borderId="7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2" borderId="9" xfId="0" applyFont="1" applyFill="1" applyBorder="1" applyAlignment="1">
      <alignment horizontal="center"/>
    </xf>
    <xf numFmtId="176" fontId="5" fillId="0" borderId="10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0" fillId="0" borderId="0" xfId="0" applyFont="1" applyBorder="1" applyAlignment="1"/>
    <xf numFmtId="0" fontId="5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8" fontId="20" fillId="0" borderId="31" xfId="5" applyFont="1" applyFill="1" applyBorder="1" applyAlignment="1">
      <alignment vertical="center"/>
    </xf>
    <xf numFmtId="38" fontId="2" fillId="0" borderId="3" xfId="5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3" applyFont="1" applyFill="1" applyBorder="1" applyAlignment="1">
      <alignment horizontal="left" vertical="center"/>
    </xf>
    <xf numFmtId="38" fontId="2" fillId="0" borderId="13" xfId="5" applyFont="1" applyFill="1" applyBorder="1" applyAlignment="1">
      <alignment vertical="center"/>
    </xf>
    <xf numFmtId="38" fontId="2" fillId="0" borderId="12" xfId="5" applyFont="1" applyFill="1" applyBorder="1" applyAlignment="1">
      <alignment vertical="center"/>
    </xf>
    <xf numFmtId="38" fontId="2" fillId="0" borderId="32" xfId="5" applyFont="1" applyFill="1" applyBorder="1" applyAlignment="1">
      <alignment vertical="center"/>
    </xf>
    <xf numFmtId="38" fontId="20" fillId="0" borderId="14" xfId="5" applyFont="1" applyFill="1" applyBorder="1" applyAlignment="1">
      <alignment vertical="center"/>
    </xf>
    <xf numFmtId="0" fontId="21" fillId="0" borderId="27" xfId="0" applyFont="1" applyBorder="1" applyAlignment="1">
      <alignment vertical="top" wrapText="1"/>
    </xf>
    <xf numFmtId="0" fontId="21" fillId="0" borderId="0" xfId="0" applyFont="1" applyBorder="1" applyAlignment="1">
      <alignment vertical="top"/>
    </xf>
    <xf numFmtId="0" fontId="5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8" fontId="2" fillId="0" borderId="33" xfId="5" applyFont="1" applyFill="1" applyBorder="1" applyAlignment="1">
      <alignment vertical="center"/>
    </xf>
    <xf numFmtId="38" fontId="2" fillId="0" borderId="0" xfId="5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3" applyFont="1" applyFill="1" applyBorder="1" applyAlignment="1">
      <alignment vertical="center"/>
    </xf>
    <xf numFmtId="0" fontId="20" fillId="0" borderId="15" xfId="3" applyFont="1" applyFill="1" applyBorder="1" applyAlignment="1">
      <alignment vertical="center"/>
    </xf>
    <xf numFmtId="0" fontId="20" fillId="0" borderId="34" xfId="3" applyFont="1" applyFill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21" fillId="0" borderId="27" xfId="0" applyFont="1" applyBorder="1" applyAlignment="1">
      <alignment vertical="top"/>
    </xf>
    <xf numFmtId="38" fontId="22" fillId="0" borderId="33" xfId="5" applyFont="1" applyFill="1" applyBorder="1" applyAlignment="1">
      <alignment vertical="center"/>
    </xf>
    <xf numFmtId="38" fontId="22" fillId="0" borderId="0" xfId="5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22" fillId="0" borderId="16" xfId="3" applyFont="1" applyFill="1" applyBorder="1" applyAlignment="1">
      <alignment vertical="center"/>
    </xf>
    <xf numFmtId="0" fontId="22" fillId="0" borderId="34" xfId="3" applyFont="1" applyFill="1" applyBorder="1" applyAlignment="1">
      <alignment vertical="center"/>
    </xf>
    <xf numFmtId="0" fontId="22" fillId="0" borderId="17" xfId="3" applyFont="1" applyFill="1" applyBorder="1" applyAlignment="1">
      <alignment vertical="center"/>
    </xf>
    <xf numFmtId="0" fontId="22" fillId="0" borderId="34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horizontal="left" vertical="center"/>
    </xf>
    <xf numFmtId="0" fontId="22" fillId="0" borderId="16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3" fillId="0" borderId="34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5" fillId="2" borderId="3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2" fillId="0" borderId="33" xfId="0" applyFont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2" fillId="0" borderId="37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5" fillId="2" borderId="27" xfId="0" applyFont="1" applyFill="1" applyBorder="1">
      <alignment vertical="center"/>
    </xf>
    <xf numFmtId="0" fontId="24" fillId="2" borderId="42" xfId="0" applyFont="1" applyFill="1" applyBorder="1" applyAlignment="1">
      <alignment horizontal="center" vertical="center" wrapText="1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vertical="center"/>
    </xf>
    <xf numFmtId="176" fontId="2" fillId="2" borderId="42" xfId="5" applyNumberFormat="1" applyFont="1" applyFill="1" applyBorder="1" applyAlignment="1">
      <alignment vertical="center"/>
    </xf>
    <xf numFmtId="176" fontId="2" fillId="0" borderId="49" xfId="0" applyNumberFormat="1" applyFont="1" applyBorder="1" applyAlignment="1">
      <alignment vertical="center"/>
    </xf>
    <xf numFmtId="0" fontId="24" fillId="0" borderId="0" xfId="0" applyFont="1" applyBorder="1" applyAlignment="1">
      <alignment horizontal="right"/>
    </xf>
    <xf numFmtId="0" fontId="5" fillId="2" borderId="50" xfId="0" applyFont="1" applyFill="1" applyBorder="1">
      <alignment vertical="center"/>
    </xf>
    <xf numFmtId="0" fontId="24" fillId="2" borderId="26" xfId="0" applyFont="1" applyFill="1" applyBorder="1" applyAlignment="1">
      <alignment horizontal="center" vertical="center" wrapText="1"/>
    </xf>
    <xf numFmtId="176" fontId="2" fillId="3" borderId="51" xfId="5" applyNumberFormat="1" applyFont="1" applyFill="1" applyBorder="1" applyAlignment="1">
      <alignment vertical="center"/>
    </xf>
    <xf numFmtId="176" fontId="2" fillId="0" borderId="52" xfId="0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2" borderId="55" xfId="5" applyNumberFormat="1" applyFont="1" applyFill="1" applyBorder="1" applyAlignment="1">
      <alignment vertical="center"/>
    </xf>
    <xf numFmtId="176" fontId="2" fillId="2" borderId="56" xfId="5" applyNumberFormat="1" applyFont="1" applyFill="1" applyBorder="1" applyAlignment="1">
      <alignment vertical="center"/>
    </xf>
    <xf numFmtId="176" fontId="2" fillId="2" borderId="57" xfId="5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38" fontId="5" fillId="0" borderId="30" xfId="5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15" fillId="0" borderId="31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27" xfId="3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176" fontId="5" fillId="0" borderId="36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5" fillId="0" borderId="2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5" fillId="0" borderId="50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horizontal="right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176" fontId="5" fillId="0" borderId="25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59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</cellXfs>
  <cellStyles count="6">
    <cellStyle name="標準" xfId="0" builtinId="0"/>
    <cellStyle name="標準 2" xfId="1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4"/>
    <cellStyle name="桁区切り" xfId="5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80"/>
  <sheetViews>
    <sheetView showGridLines="0" tabSelected="1" view="pageBreakPreview" zoomScale="90" zoomScaleSheetLayoutView="90" workbookViewId="0">
      <selection activeCell="B1" sqref="B1:AB1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5" width="6.625" style="1" customWidth="1"/>
    <col min="16" max="17" width="2.125" style="1" customWidth="1"/>
    <col min="18" max="25" width="3.875" style="1" customWidth="1"/>
    <col min="26" max="26" width="4.125" style="1" customWidth="1"/>
    <col min="27" max="28" width="6.625" style="1" customWidth="1"/>
    <col min="29" max="29" width="0.625" style="1" customWidth="1"/>
    <col min="30" max="30" width="9" style="1"/>
    <col min="31" max="31" width="10.25" style="1" bestFit="1" customWidth="1"/>
    <col min="32" max="32" width="10.875" style="1" bestFit="1" customWidth="1"/>
    <col min="33" max="16384" width="9" style="1"/>
  </cols>
  <sheetData>
    <row r="1" spans="1:28" ht="18" customHeight="1">
      <c r="B1" s="9" t="s">
        <v>155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23.25" customHeight="1">
      <c r="A2" s="7"/>
      <c r="B2" s="10" t="s">
        <v>165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21" customHeight="1">
      <c r="B3" s="11" t="s">
        <v>171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2" customFormat="1" ht="16.5" customHeight="1">
      <c r="B4" s="6"/>
      <c r="AB4" s="63" t="s">
        <v>164</v>
      </c>
    </row>
    <row r="5" spans="1:28" s="3" customFormat="1" ht="14.25" customHeight="1">
      <c r="B5" s="12" t="s">
        <v>2</v>
      </c>
      <c r="C5" s="16"/>
      <c r="D5" s="16"/>
      <c r="E5" s="16"/>
      <c r="F5" s="16"/>
      <c r="G5" s="16"/>
      <c r="H5" s="16"/>
      <c r="I5" s="25"/>
      <c r="J5" s="25"/>
      <c r="K5" s="25"/>
      <c r="L5" s="25"/>
      <c r="M5" s="25"/>
      <c r="N5" s="30" t="s">
        <v>6</v>
      </c>
      <c r="O5" s="34"/>
      <c r="P5" s="16" t="s">
        <v>2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30" t="s">
        <v>6</v>
      </c>
      <c r="AB5" s="34"/>
    </row>
    <row r="6" spans="1:28" s="4" customFormat="1" ht="14.65" customHeight="1">
      <c r="A6" s="4"/>
      <c r="B6" s="13" t="s">
        <v>10</v>
      </c>
      <c r="C6" s="17"/>
      <c r="D6" s="18"/>
      <c r="E6" s="21"/>
      <c r="F6" s="21"/>
      <c r="G6" s="21"/>
      <c r="H6" s="21"/>
      <c r="I6" s="17"/>
      <c r="J6" s="17"/>
      <c r="K6" s="17"/>
      <c r="L6" s="17"/>
      <c r="M6" s="17"/>
      <c r="N6" s="31"/>
      <c r="O6" s="35"/>
      <c r="P6" s="38" t="s">
        <v>4</v>
      </c>
      <c r="Q6" s="38"/>
      <c r="R6" s="38"/>
      <c r="S6" s="38"/>
      <c r="T6" s="38"/>
      <c r="U6" s="38"/>
      <c r="V6" s="6"/>
      <c r="W6" s="39"/>
      <c r="X6" s="39"/>
      <c r="Y6" s="39"/>
      <c r="Z6" s="39"/>
      <c r="AA6" s="31"/>
      <c r="AB6" s="35"/>
    </row>
    <row r="7" spans="1:28" s="4" customFormat="1" ht="14.65" customHeight="1">
      <c r="A7" s="4"/>
      <c r="B7" s="14"/>
      <c r="C7" s="18" t="s">
        <v>13</v>
      </c>
      <c r="D7" s="18"/>
      <c r="E7" s="18"/>
      <c r="F7" s="18"/>
      <c r="G7" s="18"/>
      <c r="H7" s="18"/>
      <c r="I7" s="17"/>
      <c r="J7" s="17"/>
      <c r="K7" s="17"/>
      <c r="L7" s="17"/>
      <c r="M7" s="17"/>
      <c r="N7" s="31">
        <f>N8+N36+N39</f>
        <v>184615602</v>
      </c>
      <c r="O7" s="35"/>
      <c r="P7" s="38"/>
      <c r="Q7" s="18" t="s">
        <v>5</v>
      </c>
      <c r="R7" s="18"/>
      <c r="S7" s="18"/>
      <c r="T7" s="18"/>
      <c r="U7" s="18"/>
      <c r="V7" s="17"/>
      <c r="W7" s="17"/>
      <c r="X7" s="17"/>
      <c r="Y7" s="17"/>
      <c r="Z7" s="17"/>
      <c r="AA7" s="31">
        <f>SUM(AA8:AB12)</f>
        <v>68264665</v>
      </c>
      <c r="AB7" s="35"/>
    </row>
    <row r="8" spans="1:28" s="4" customFormat="1" ht="14.65" customHeight="1">
      <c r="A8" s="4"/>
      <c r="B8" s="14"/>
      <c r="C8" s="18"/>
      <c r="D8" s="18" t="s">
        <v>9</v>
      </c>
      <c r="E8" s="18"/>
      <c r="F8" s="18"/>
      <c r="G8" s="18"/>
      <c r="H8" s="18"/>
      <c r="I8" s="17"/>
      <c r="J8" s="17"/>
      <c r="K8" s="17"/>
      <c r="L8" s="17"/>
      <c r="M8" s="17"/>
      <c r="N8" s="31">
        <f>N9+N25+N34+N35</f>
        <v>178740722</v>
      </c>
      <c r="O8" s="35"/>
      <c r="P8" s="38"/>
      <c r="Q8" s="18"/>
      <c r="R8" s="18" t="s">
        <v>3</v>
      </c>
      <c r="S8" s="18"/>
      <c r="T8" s="18"/>
      <c r="U8" s="18"/>
      <c r="V8" s="17"/>
      <c r="W8" s="17"/>
      <c r="X8" s="17"/>
      <c r="Y8" s="17"/>
      <c r="Z8" s="17"/>
      <c r="AA8" s="31">
        <v>41546896</v>
      </c>
      <c r="AB8" s="35"/>
    </row>
    <row r="9" spans="1:28" s="4" customFormat="1" ht="14.65" customHeight="1">
      <c r="A9" s="4"/>
      <c r="B9" s="14"/>
      <c r="C9" s="18"/>
      <c r="D9" s="18"/>
      <c r="E9" s="18" t="s">
        <v>15</v>
      </c>
      <c r="F9" s="18"/>
      <c r="G9" s="18"/>
      <c r="H9" s="18"/>
      <c r="I9" s="17"/>
      <c r="J9" s="17"/>
      <c r="K9" s="17"/>
      <c r="L9" s="17"/>
      <c r="M9" s="17"/>
      <c r="N9" s="31">
        <f>SUM(N10:O24)</f>
        <v>73211385</v>
      </c>
      <c r="O9" s="35"/>
      <c r="P9" s="38"/>
      <c r="Q9" s="18"/>
      <c r="R9" s="20" t="s">
        <v>17</v>
      </c>
      <c r="S9" s="18"/>
      <c r="T9" s="18"/>
      <c r="U9" s="18"/>
      <c r="V9" s="17"/>
      <c r="W9" s="17"/>
      <c r="X9" s="17"/>
      <c r="Y9" s="17"/>
      <c r="Z9" s="17"/>
      <c r="AA9" s="31">
        <v>355351</v>
      </c>
      <c r="AB9" s="35"/>
    </row>
    <row r="10" spans="1:28" s="4" customFormat="1" ht="14.65" customHeight="1">
      <c r="A10" s="4"/>
      <c r="B10" s="14"/>
      <c r="C10" s="18"/>
      <c r="D10" s="18"/>
      <c r="E10" s="18"/>
      <c r="F10" s="18" t="s">
        <v>20</v>
      </c>
      <c r="G10" s="18"/>
      <c r="H10" s="18"/>
      <c r="I10" s="17"/>
      <c r="J10" s="17"/>
      <c r="K10" s="17"/>
      <c r="L10" s="17"/>
      <c r="M10" s="17"/>
      <c r="N10" s="31">
        <v>47709581</v>
      </c>
      <c r="O10" s="35"/>
      <c r="P10" s="38"/>
      <c r="Q10" s="18"/>
      <c r="R10" s="18" t="s">
        <v>21</v>
      </c>
      <c r="S10" s="18"/>
      <c r="T10" s="18"/>
      <c r="U10" s="18"/>
      <c r="V10" s="17"/>
      <c r="W10" s="17"/>
      <c r="X10" s="17"/>
      <c r="Y10" s="17"/>
      <c r="Z10" s="17"/>
      <c r="AA10" s="31">
        <v>5234697</v>
      </c>
      <c r="AB10" s="35"/>
    </row>
    <row r="11" spans="1:28" s="4" customFormat="1" ht="14.65" customHeight="1">
      <c r="A11" s="4"/>
      <c r="B11" s="14"/>
      <c r="C11" s="18"/>
      <c r="D11" s="18"/>
      <c r="E11" s="18"/>
      <c r="F11" s="18" t="s">
        <v>11</v>
      </c>
      <c r="G11" s="18"/>
      <c r="H11" s="18"/>
      <c r="I11" s="17"/>
      <c r="J11" s="17"/>
      <c r="K11" s="17"/>
      <c r="L11" s="17"/>
      <c r="M11" s="17"/>
      <c r="N11" s="31">
        <v>29190</v>
      </c>
      <c r="O11" s="35"/>
      <c r="P11" s="38"/>
      <c r="Q11" s="18"/>
      <c r="R11" s="18" t="s">
        <v>22</v>
      </c>
      <c r="S11" s="18"/>
      <c r="T11" s="18"/>
      <c r="U11" s="18"/>
      <c r="V11" s="17"/>
      <c r="W11" s="17"/>
      <c r="X11" s="17"/>
      <c r="Y11" s="17"/>
      <c r="Z11" s="17"/>
      <c r="AA11" s="31">
        <v>348</v>
      </c>
      <c r="AB11" s="35"/>
    </row>
    <row r="12" spans="1:28" s="4" customFormat="1" ht="14.65" customHeight="1">
      <c r="A12" s="4"/>
      <c r="B12" s="14"/>
      <c r="C12" s="18"/>
      <c r="D12" s="18"/>
      <c r="E12" s="18"/>
      <c r="F12" s="18" t="s">
        <v>25</v>
      </c>
      <c r="G12" s="18"/>
      <c r="H12" s="18"/>
      <c r="I12" s="17"/>
      <c r="J12" s="17"/>
      <c r="K12" s="17"/>
      <c r="L12" s="17"/>
      <c r="M12" s="17"/>
      <c r="N12" s="31">
        <v>61600869</v>
      </c>
      <c r="O12" s="35"/>
      <c r="P12" s="38"/>
      <c r="Q12" s="38"/>
      <c r="R12" s="18" t="s">
        <v>28</v>
      </c>
      <c r="S12" s="18"/>
      <c r="T12" s="18"/>
      <c r="U12" s="18"/>
      <c r="V12" s="17"/>
      <c r="W12" s="17"/>
      <c r="X12" s="17"/>
      <c r="Y12" s="17"/>
      <c r="Z12" s="17"/>
      <c r="AA12" s="31">
        <v>21127373</v>
      </c>
      <c r="AB12" s="35"/>
    </row>
    <row r="13" spans="1:28" s="4" customFormat="1" ht="14.65" customHeight="1">
      <c r="A13" s="4"/>
      <c r="B13" s="14"/>
      <c r="C13" s="18"/>
      <c r="D13" s="18"/>
      <c r="E13" s="18"/>
      <c r="F13" s="18" t="s">
        <v>29</v>
      </c>
      <c r="G13" s="18"/>
      <c r="H13" s="18"/>
      <c r="I13" s="17"/>
      <c r="J13" s="17"/>
      <c r="K13" s="17"/>
      <c r="L13" s="17"/>
      <c r="M13" s="17"/>
      <c r="N13" s="31">
        <v>-37216136</v>
      </c>
      <c r="O13" s="35"/>
      <c r="P13" s="38"/>
      <c r="Q13" s="18" t="s">
        <v>156</v>
      </c>
      <c r="R13" s="18"/>
      <c r="S13" s="18"/>
      <c r="T13" s="18"/>
      <c r="U13" s="18"/>
      <c r="V13" s="17"/>
      <c r="W13" s="17"/>
      <c r="X13" s="17"/>
      <c r="Y13" s="17"/>
      <c r="Z13" s="17"/>
      <c r="AA13" s="31">
        <f>SUM(AA14:AB21)</f>
        <v>5765744</v>
      </c>
      <c r="AB13" s="35"/>
    </row>
    <row r="14" spans="1:28" s="4" customFormat="1" ht="14.65" customHeight="1">
      <c r="A14" s="4"/>
      <c r="B14" s="14"/>
      <c r="C14" s="18"/>
      <c r="D14" s="18"/>
      <c r="E14" s="18"/>
      <c r="F14" s="18" t="s">
        <v>32</v>
      </c>
      <c r="G14" s="18"/>
      <c r="H14" s="18"/>
      <c r="I14" s="17"/>
      <c r="J14" s="17"/>
      <c r="K14" s="17"/>
      <c r="L14" s="17"/>
      <c r="M14" s="17"/>
      <c r="N14" s="31">
        <v>3293365</v>
      </c>
      <c r="O14" s="35"/>
      <c r="P14" s="38"/>
      <c r="Q14" s="38"/>
      <c r="R14" s="20" t="s">
        <v>34</v>
      </c>
      <c r="S14" s="18"/>
      <c r="T14" s="18"/>
      <c r="U14" s="18"/>
      <c r="V14" s="17"/>
      <c r="W14" s="17"/>
      <c r="X14" s="17"/>
      <c r="Y14" s="17"/>
      <c r="Z14" s="17"/>
      <c r="AA14" s="31">
        <v>4518747</v>
      </c>
      <c r="AB14" s="35"/>
    </row>
    <row r="15" spans="1:28" s="4" customFormat="1" ht="14.65" customHeight="1">
      <c r="A15" s="4"/>
      <c r="B15" s="14"/>
      <c r="C15" s="18"/>
      <c r="D15" s="18"/>
      <c r="E15" s="18"/>
      <c r="F15" s="18" t="s">
        <v>38</v>
      </c>
      <c r="G15" s="18"/>
      <c r="H15" s="18"/>
      <c r="I15" s="17"/>
      <c r="J15" s="17"/>
      <c r="K15" s="17"/>
      <c r="L15" s="17"/>
      <c r="M15" s="17"/>
      <c r="N15" s="31">
        <v>-2207122</v>
      </c>
      <c r="O15" s="35"/>
      <c r="P15" s="38"/>
      <c r="Q15" s="38"/>
      <c r="R15" s="20" t="s">
        <v>40</v>
      </c>
      <c r="S15" s="20"/>
      <c r="T15" s="20"/>
      <c r="U15" s="20"/>
      <c r="V15" s="52"/>
      <c r="W15" s="52"/>
      <c r="X15" s="52"/>
      <c r="Y15" s="52"/>
      <c r="Z15" s="52"/>
      <c r="AA15" s="31">
        <v>477566</v>
      </c>
      <c r="AB15" s="35"/>
    </row>
    <row r="16" spans="1:28" s="4" customFormat="1" ht="14.65" customHeight="1">
      <c r="A16" s="4"/>
      <c r="B16" s="14"/>
      <c r="C16" s="18"/>
      <c r="D16" s="18"/>
      <c r="E16" s="18"/>
      <c r="F16" s="18" t="s">
        <v>128</v>
      </c>
      <c r="G16" s="23"/>
      <c r="H16" s="23"/>
      <c r="I16" s="26"/>
      <c r="J16" s="26"/>
      <c r="K16" s="26"/>
      <c r="L16" s="26"/>
      <c r="M16" s="26"/>
      <c r="N16" s="31" t="s">
        <v>170</v>
      </c>
      <c r="O16" s="35"/>
      <c r="P16" s="38"/>
      <c r="Q16" s="38"/>
      <c r="R16" s="20" t="s">
        <v>41</v>
      </c>
      <c r="S16" s="20"/>
      <c r="T16" s="20"/>
      <c r="U16" s="20"/>
      <c r="V16" s="52"/>
      <c r="W16" s="52"/>
      <c r="X16" s="52"/>
      <c r="Y16" s="52"/>
      <c r="Z16" s="52"/>
      <c r="AA16" s="31" t="s">
        <v>170</v>
      </c>
      <c r="AB16" s="35"/>
    </row>
    <row r="17" spans="2:32" s="4" customFormat="1" ht="14.65" customHeight="1">
      <c r="B17" s="14"/>
      <c r="C17" s="18"/>
      <c r="D17" s="18"/>
      <c r="E17" s="18"/>
      <c r="F17" s="18" t="s">
        <v>116</v>
      </c>
      <c r="G17" s="23"/>
      <c r="H17" s="23"/>
      <c r="I17" s="26"/>
      <c r="J17" s="26"/>
      <c r="K17" s="26"/>
      <c r="L17" s="26"/>
      <c r="M17" s="26"/>
      <c r="N17" s="31" t="s">
        <v>170</v>
      </c>
      <c r="O17" s="35"/>
      <c r="P17" s="39"/>
      <c r="Q17" s="38"/>
      <c r="R17" s="20" t="s">
        <v>24</v>
      </c>
      <c r="S17" s="20"/>
      <c r="T17" s="20"/>
      <c r="U17" s="20"/>
      <c r="V17" s="52"/>
      <c r="W17" s="52"/>
      <c r="X17" s="52"/>
      <c r="Y17" s="52"/>
      <c r="Z17" s="52"/>
      <c r="AA17" s="31" t="s">
        <v>170</v>
      </c>
      <c r="AB17" s="35"/>
      <c r="AE17" s="4"/>
      <c r="AF17" s="4"/>
    </row>
    <row r="18" spans="2:32" s="4" customFormat="1" ht="14.65" customHeight="1">
      <c r="B18" s="14"/>
      <c r="C18" s="18"/>
      <c r="D18" s="18"/>
      <c r="E18" s="18"/>
      <c r="F18" s="18" t="s">
        <v>36</v>
      </c>
      <c r="G18" s="23"/>
      <c r="H18" s="23"/>
      <c r="I18" s="26"/>
      <c r="J18" s="26"/>
      <c r="K18" s="26"/>
      <c r="L18" s="26"/>
      <c r="M18" s="26"/>
      <c r="N18" s="31" t="s">
        <v>170</v>
      </c>
      <c r="O18" s="35"/>
      <c r="P18" s="39"/>
      <c r="Q18" s="38"/>
      <c r="R18" s="20" t="s">
        <v>44</v>
      </c>
      <c r="S18" s="20"/>
      <c r="T18" s="20"/>
      <c r="U18" s="20"/>
      <c r="V18" s="52"/>
      <c r="W18" s="52"/>
      <c r="X18" s="52"/>
      <c r="Y18" s="52"/>
      <c r="Z18" s="52"/>
      <c r="AA18" s="31" t="s">
        <v>170</v>
      </c>
      <c r="AB18" s="35"/>
      <c r="AE18" s="4"/>
      <c r="AF18" s="4"/>
    </row>
    <row r="19" spans="2:32" s="4" customFormat="1" ht="14.65" customHeight="1">
      <c r="B19" s="14"/>
      <c r="C19" s="18"/>
      <c r="D19" s="18"/>
      <c r="E19" s="18"/>
      <c r="F19" s="18" t="s">
        <v>157</v>
      </c>
      <c r="G19" s="23"/>
      <c r="H19" s="23"/>
      <c r="I19" s="26"/>
      <c r="J19" s="26"/>
      <c r="K19" s="26"/>
      <c r="L19" s="26"/>
      <c r="M19" s="26"/>
      <c r="N19" s="31" t="s">
        <v>170</v>
      </c>
      <c r="O19" s="35"/>
      <c r="P19" s="38"/>
      <c r="Q19" s="38"/>
      <c r="R19" s="18" t="s">
        <v>46</v>
      </c>
      <c r="S19" s="18"/>
      <c r="T19" s="18"/>
      <c r="U19" s="18"/>
      <c r="V19" s="17"/>
      <c r="W19" s="17"/>
      <c r="X19" s="17"/>
      <c r="Y19" s="17"/>
      <c r="Z19" s="17"/>
      <c r="AA19" s="31">
        <v>417449</v>
      </c>
      <c r="AB19" s="35"/>
      <c r="AE19" s="4"/>
      <c r="AF19" s="4"/>
    </row>
    <row r="20" spans="2:32" s="4" customFormat="1" ht="14.65" customHeight="1">
      <c r="B20" s="14"/>
      <c r="C20" s="18"/>
      <c r="D20" s="18"/>
      <c r="E20" s="18"/>
      <c r="F20" s="18" t="s">
        <v>27</v>
      </c>
      <c r="G20" s="23"/>
      <c r="H20" s="23"/>
      <c r="I20" s="26"/>
      <c r="J20" s="26"/>
      <c r="K20" s="26"/>
      <c r="L20" s="26"/>
      <c r="M20" s="26"/>
      <c r="N20" s="31" t="s">
        <v>170</v>
      </c>
      <c r="O20" s="35"/>
      <c r="P20" s="38"/>
      <c r="Q20" s="38"/>
      <c r="R20" s="51" t="s">
        <v>158</v>
      </c>
      <c r="S20" s="38"/>
      <c r="T20" s="38"/>
      <c r="U20" s="38"/>
      <c r="V20" s="39"/>
      <c r="W20" s="39"/>
      <c r="X20" s="39"/>
      <c r="Y20" s="39"/>
      <c r="Z20" s="39"/>
      <c r="AA20" s="31">
        <v>352025</v>
      </c>
      <c r="AB20" s="35"/>
      <c r="AE20" s="4"/>
      <c r="AF20" s="4"/>
    </row>
    <row r="21" spans="2:32" s="4" customFormat="1" ht="14.65" customHeight="1">
      <c r="B21" s="14"/>
      <c r="C21" s="18"/>
      <c r="D21" s="18"/>
      <c r="E21" s="18"/>
      <c r="F21" s="18" t="s">
        <v>48</v>
      </c>
      <c r="G21" s="23"/>
      <c r="H21" s="23"/>
      <c r="I21" s="26"/>
      <c r="J21" s="26"/>
      <c r="K21" s="26"/>
      <c r="L21" s="26"/>
      <c r="M21" s="26"/>
      <c r="N21" s="31" t="s">
        <v>170</v>
      </c>
      <c r="O21" s="35"/>
      <c r="P21" s="38"/>
      <c r="Q21" s="38"/>
      <c r="R21" s="38" t="s">
        <v>28</v>
      </c>
      <c r="S21" s="38"/>
      <c r="T21" s="38"/>
      <c r="U21" s="38"/>
      <c r="V21" s="39"/>
      <c r="W21" s="39"/>
      <c r="X21" s="39"/>
      <c r="Y21" s="39"/>
      <c r="Z21" s="39"/>
      <c r="AA21" s="31">
        <v>-43</v>
      </c>
      <c r="AB21" s="35"/>
      <c r="AE21" s="4"/>
      <c r="AF21" s="4"/>
    </row>
    <row r="22" spans="2:32" s="4" customFormat="1" ht="14.65" customHeight="1">
      <c r="B22" s="14"/>
      <c r="C22" s="18"/>
      <c r="D22" s="18"/>
      <c r="E22" s="18"/>
      <c r="F22" s="18" t="s">
        <v>159</v>
      </c>
      <c r="G22" s="18"/>
      <c r="H22" s="18"/>
      <c r="I22" s="17"/>
      <c r="J22" s="17"/>
      <c r="K22" s="17"/>
      <c r="L22" s="17"/>
      <c r="M22" s="17"/>
      <c r="N22" s="31">
        <v>1638</v>
      </c>
      <c r="O22" s="35"/>
      <c r="P22" s="40" t="s">
        <v>37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58">
        <f>AA7+AA13</f>
        <v>74030409</v>
      </c>
      <c r="AB22" s="64"/>
      <c r="AE22" s="4"/>
      <c r="AF22" s="4"/>
    </row>
    <row r="23" spans="2:32" s="4" customFormat="1" ht="14.65" customHeight="1">
      <c r="B23" s="14"/>
      <c r="C23" s="18"/>
      <c r="D23" s="18"/>
      <c r="E23" s="18"/>
      <c r="F23" s="18" t="s">
        <v>47</v>
      </c>
      <c r="G23" s="18"/>
      <c r="H23" s="18"/>
      <c r="I23" s="17"/>
      <c r="J23" s="17"/>
      <c r="K23" s="17"/>
      <c r="L23" s="17"/>
      <c r="M23" s="17"/>
      <c r="N23" s="31" t="s">
        <v>170</v>
      </c>
      <c r="O23" s="35"/>
      <c r="P23" s="38" t="s">
        <v>51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1"/>
      <c r="AB23" s="35"/>
      <c r="AE23" s="4"/>
      <c r="AF23" s="4"/>
    </row>
    <row r="24" spans="2:32" s="4" customFormat="1" ht="14.65" customHeight="1">
      <c r="B24" s="14"/>
      <c r="C24" s="18"/>
      <c r="D24" s="18"/>
      <c r="E24" s="18"/>
      <c r="F24" s="18" t="s">
        <v>35</v>
      </c>
      <c r="G24" s="18"/>
      <c r="H24" s="18"/>
      <c r="I24" s="17"/>
      <c r="J24" s="17"/>
      <c r="K24" s="17"/>
      <c r="L24" s="17"/>
      <c r="M24" s="17"/>
      <c r="N24" s="31" t="s">
        <v>170</v>
      </c>
      <c r="O24" s="35"/>
      <c r="P24" s="38"/>
      <c r="Q24" s="20" t="s">
        <v>53</v>
      </c>
      <c r="R24" s="24"/>
      <c r="S24" s="24"/>
      <c r="T24" s="24"/>
      <c r="U24" s="24"/>
      <c r="V24" s="28"/>
      <c r="W24" s="28"/>
      <c r="X24" s="28"/>
      <c r="Y24" s="28"/>
      <c r="Z24" s="28"/>
      <c r="AA24" s="31">
        <f>'3.純資産変動計算書'!L23</f>
        <v>185550389</v>
      </c>
      <c r="AB24" s="35"/>
      <c r="AE24" s="68"/>
      <c r="AF24" s="68"/>
    </row>
    <row r="25" spans="2:32" s="4" customFormat="1" ht="14.65" customHeight="1">
      <c r="B25" s="14"/>
      <c r="C25" s="18"/>
      <c r="D25" s="18"/>
      <c r="E25" s="18" t="s">
        <v>56</v>
      </c>
      <c r="F25" s="18"/>
      <c r="G25" s="18"/>
      <c r="H25" s="18"/>
      <c r="I25" s="17"/>
      <c r="J25" s="17"/>
      <c r="K25" s="17"/>
      <c r="L25" s="17"/>
      <c r="M25" s="17"/>
      <c r="N25" s="31">
        <f>SUM(N26:O33)</f>
        <v>100334815</v>
      </c>
      <c r="O25" s="35"/>
      <c r="P25" s="38"/>
      <c r="Q25" s="39" t="s">
        <v>57</v>
      </c>
      <c r="R25" s="24"/>
      <c r="S25" s="24"/>
      <c r="T25" s="24"/>
      <c r="U25" s="24"/>
      <c r="V25" s="28"/>
      <c r="W25" s="28"/>
      <c r="X25" s="28"/>
      <c r="Y25" s="28"/>
      <c r="Z25" s="28"/>
      <c r="AA25" s="31">
        <f>'3.純資産変動計算書'!M23</f>
        <v>-68878056</v>
      </c>
      <c r="AB25" s="35"/>
      <c r="AE25" s="4"/>
      <c r="AF25" s="4"/>
    </row>
    <row r="26" spans="2:32" s="4" customFormat="1" ht="14.65" customHeight="1">
      <c r="B26" s="14"/>
      <c r="C26" s="18"/>
      <c r="D26" s="18"/>
      <c r="E26" s="18"/>
      <c r="F26" s="18" t="s">
        <v>60</v>
      </c>
      <c r="G26" s="18"/>
      <c r="H26" s="18"/>
      <c r="I26" s="17"/>
      <c r="J26" s="17"/>
      <c r="K26" s="17"/>
      <c r="L26" s="17"/>
      <c r="M26" s="17"/>
      <c r="N26" s="31">
        <v>43231847</v>
      </c>
      <c r="O26" s="35"/>
      <c r="P26" s="41"/>
      <c r="Q26" s="39"/>
      <c r="R26" s="39"/>
      <c r="S26" s="39"/>
      <c r="T26" s="39"/>
      <c r="U26" s="39"/>
      <c r="V26" s="39"/>
      <c r="W26" s="39"/>
      <c r="X26" s="39"/>
      <c r="Y26" s="39"/>
      <c r="Z26" s="53"/>
      <c r="AA26" s="31"/>
      <c r="AB26" s="35"/>
      <c r="AE26" s="4"/>
      <c r="AF26" s="4"/>
    </row>
    <row r="27" spans="2:32" s="4" customFormat="1" ht="14.65" customHeight="1">
      <c r="B27" s="14"/>
      <c r="C27" s="18"/>
      <c r="D27" s="18"/>
      <c r="E27" s="18"/>
      <c r="F27" s="18" t="s">
        <v>25</v>
      </c>
      <c r="G27" s="18"/>
      <c r="H27" s="18"/>
      <c r="I27" s="17"/>
      <c r="J27" s="17"/>
      <c r="K27" s="17"/>
      <c r="L27" s="17"/>
      <c r="M27" s="17"/>
      <c r="N27" s="31">
        <v>3069654</v>
      </c>
      <c r="O27" s="35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31"/>
      <c r="AB27" s="35"/>
      <c r="AE27" s="4"/>
      <c r="AF27" s="4"/>
    </row>
    <row r="28" spans="2:32" s="4" customFormat="1" ht="14.65" customHeight="1">
      <c r="B28" s="14"/>
      <c r="C28" s="18"/>
      <c r="D28" s="18"/>
      <c r="E28" s="18"/>
      <c r="F28" s="18" t="s">
        <v>29</v>
      </c>
      <c r="G28" s="18"/>
      <c r="H28" s="18"/>
      <c r="I28" s="17"/>
      <c r="J28" s="17"/>
      <c r="K28" s="17"/>
      <c r="L28" s="17"/>
      <c r="M28" s="17"/>
      <c r="N28" s="31">
        <v>-1171985</v>
      </c>
      <c r="O28" s="35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31"/>
      <c r="AB28" s="35"/>
      <c r="AE28" s="4"/>
      <c r="AF28" s="4"/>
    </row>
    <row r="29" spans="2:32" s="4" customFormat="1" ht="14.65" customHeight="1">
      <c r="B29" s="14"/>
      <c r="C29" s="18"/>
      <c r="D29" s="18"/>
      <c r="E29" s="18"/>
      <c r="F29" s="18" t="s">
        <v>61</v>
      </c>
      <c r="G29" s="18"/>
      <c r="H29" s="18"/>
      <c r="I29" s="17"/>
      <c r="J29" s="17"/>
      <c r="K29" s="17"/>
      <c r="L29" s="17"/>
      <c r="M29" s="17"/>
      <c r="N29" s="31">
        <v>100481299</v>
      </c>
      <c r="O29" s="35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31"/>
      <c r="AB29" s="35"/>
      <c r="AE29" s="4"/>
      <c r="AF29" s="4"/>
    </row>
    <row r="30" spans="2:32" s="4" customFormat="1" ht="14.65" customHeight="1">
      <c r="B30" s="14"/>
      <c r="C30" s="18"/>
      <c r="D30" s="18"/>
      <c r="E30" s="18"/>
      <c r="F30" s="18" t="s">
        <v>38</v>
      </c>
      <c r="G30" s="18"/>
      <c r="H30" s="18"/>
      <c r="I30" s="17"/>
      <c r="J30" s="17"/>
      <c r="K30" s="17"/>
      <c r="L30" s="17"/>
      <c r="M30" s="17"/>
      <c r="N30" s="31">
        <v>-46641385</v>
      </c>
      <c r="O30" s="35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31"/>
      <c r="AB30" s="35"/>
      <c r="AE30" s="4"/>
      <c r="AF30" s="4"/>
    </row>
    <row r="31" spans="2:32" s="4" customFormat="1" ht="14.65" customHeight="1">
      <c r="B31" s="14"/>
      <c r="C31" s="18"/>
      <c r="D31" s="18"/>
      <c r="E31" s="18"/>
      <c r="F31" s="18" t="s">
        <v>19</v>
      </c>
      <c r="G31" s="18"/>
      <c r="H31" s="18"/>
      <c r="I31" s="17"/>
      <c r="J31" s="17"/>
      <c r="K31" s="17"/>
      <c r="L31" s="17"/>
      <c r="M31" s="17"/>
      <c r="N31" s="31">
        <v>657</v>
      </c>
      <c r="O31" s="35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31"/>
      <c r="AB31" s="35"/>
      <c r="AE31" s="4"/>
      <c r="AF31" s="4"/>
    </row>
    <row r="32" spans="2:32" s="4" customFormat="1" ht="14.65" customHeight="1">
      <c r="B32" s="14"/>
      <c r="C32" s="18"/>
      <c r="D32" s="18"/>
      <c r="E32" s="18"/>
      <c r="F32" s="18" t="s">
        <v>47</v>
      </c>
      <c r="G32" s="18"/>
      <c r="H32" s="18"/>
      <c r="I32" s="17"/>
      <c r="J32" s="17"/>
      <c r="K32" s="17"/>
      <c r="L32" s="17"/>
      <c r="M32" s="17"/>
      <c r="N32" s="31">
        <v>-623</v>
      </c>
      <c r="O32" s="35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31"/>
      <c r="AB32" s="35"/>
      <c r="AE32" s="4"/>
      <c r="AF32" s="4"/>
    </row>
    <row r="33" spans="2:28" s="4" customFormat="1" ht="14.65" customHeight="1">
      <c r="B33" s="14"/>
      <c r="C33" s="18"/>
      <c r="D33" s="18"/>
      <c r="E33" s="18"/>
      <c r="F33" s="18" t="s">
        <v>35</v>
      </c>
      <c r="G33" s="18"/>
      <c r="H33" s="18"/>
      <c r="I33" s="17"/>
      <c r="J33" s="17"/>
      <c r="K33" s="17"/>
      <c r="L33" s="17"/>
      <c r="M33" s="17"/>
      <c r="N33" s="31">
        <v>1365351</v>
      </c>
      <c r="O33" s="35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31"/>
      <c r="AB33" s="35"/>
    </row>
    <row r="34" spans="2:28" s="4" customFormat="1" ht="14.65" customHeight="1">
      <c r="B34" s="14"/>
      <c r="C34" s="18"/>
      <c r="D34" s="18"/>
      <c r="E34" s="18" t="s">
        <v>1</v>
      </c>
      <c r="F34" s="22"/>
      <c r="G34" s="22"/>
      <c r="H34" s="22"/>
      <c r="I34" s="27"/>
      <c r="J34" s="27"/>
      <c r="K34" s="27"/>
      <c r="L34" s="27"/>
      <c r="M34" s="27"/>
      <c r="N34" s="31">
        <v>10329867</v>
      </c>
      <c r="O34" s="35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1"/>
      <c r="AB34" s="35"/>
    </row>
    <row r="35" spans="2:28" s="4" customFormat="1" ht="14.65" customHeight="1">
      <c r="B35" s="14"/>
      <c r="C35" s="18"/>
      <c r="D35" s="18"/>
      <c r="E35" s="18" t="s">
        <v>52</v>
      </c>
      <c r="F35" s="22"/>
      <c r="G35" s="22"/>
      <c r="H35" s="22"/>
      <c r="I35" s="27"/>
      <c r="J35" s="27"/>
      <c r="K35" s="27"/>
      <c r="L35" s="27"/>
      <c r="M35" s="27"/>
      <c r="N35" s="31">
        <v>-5135345</v>
      </c>
      <c r="O35" s="35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1"/>
      <c r="AB35" s="35"/>
    </row>
    <row r="36" spans="2:28" s="4" customFormat="1" ht="14.65" customHeight="1">
      <c r="B36" s="14"/>
      <c r="C36" s="18"/>
      <c r="D36" s="18" t="s">
        <v>62</v>
      </c>
      <c r="E36" s="18"/>
      <c r="F36" s="22"/>
      <c r="G36" s="22"/>
      <c r="H36" s="22"/>
      <c r="I36" s="27"/>
      <c r="J36" s="27"/>
      <c r="K36" s="27"/>
      <c r="L36" s="27"/>
      <c r="M36" s="27"/>
      <c r="N36" s="31">
        <f>SUM(N37:O38)</f>
        <v>11297</v>
      </c>
      <c r="O36" s="35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1"/>
      <c r="AB36" s="35"/>
    </row>
    <row r="37" spans="2:28" s="4" customFormat="1" ht="14.65" customHeight="1">
      <c r="B37" s="14"/>
      <c r="C37" s="18"/>
      <c r="D37" s="18"/>
      <c r="E37" s="18" t="s">
        <v>63</v>
      </c>
      <c r="F37" s="18"/>
      <c r="G37" s="18"/>
      <c r="H37" s="18"/>
      <c r="I37" s="17"/>
      <c r="J37" s="17"/>
      <c r="K37" s="17"/>
      <c r="L37" s="17"/>
      <c r="M37" s="17"/>
      <c r="N37" s="31">
        <v>3512</v>
      </c>
      <c r="O37" s="35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31"/>
      <c r="AB37" s="35"/>
    </row>
    <row r="38" spans="2:28" s="4" customFormat="1" ht="14.65" customHeight="1">
      <c r="B38" s="14"/>
      <c r="C38" s="18"/>
      <c r="D38" s="18"/>
      <c r="E38" s="18" t="s">
        <v>159</v>
      </c>
      <c r="F38" s="18"/>
      <c r="G38" s="18"/>
      <c r="H38" s="18"/>
      <c r="I38" s="17"/>
      <c r="J38" s="17"/>
      <c r="K38" s="17"/>
      <c r="L38" s="17"/>
      <c r="M38" s="17"/>
      <c r="N38" s="31">
        <v>7785</v>
      </c>
      <c r="O38" s="35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1"/>
      <c r="AB38" s="35"/>
    </row>
    <row r="39" spans="2:28" s="4" customFormat="1" ht="14.65" customHeight="1">
      <c r="B39" s="14"/>
      <c r="C39" s="18"/>
      <c r="D39" s="18" t="s">
        <v>26</v>
      </c>
      <c r="E39" s="18"/>
      <c r="F39" s="18"/>
      <c r="G39" s="18"/>
      <c r="H39" s="18"/>
      <c r="I39" s="18"/>
      <c r="J39" s="17"/>
      <c r="K39" s="17"/>
      <c r="L39" s="17"/>
      <c r="M39" s="17"/>
      <c r="N39" s="31">
        <f>SUM(N40,N44:O47,N50:O51)</f>
        <v>5863583</v>
      </c>
      <c r="O39" s="35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1"/>
      <c r="AB39" s="35"/>
    </row>
    <row r="40" spans="2:28" s="4" customFormat="1" ht="14.65" customHeight="1">
      <c r="B40" s="14"/>
      <c r="C40" s="18"/>
      <c r="D40" s="18"/>
      <c r="E40" s="18" t="s">
        <v>8</v>
      </c>
      <c r="F40" s="18"/>
      <c r="G40" s="18"/>
      <c r="H40" s="18"/>
      <c r="I40" s="18"/>
      <c r="J40" s="17"/>
      <c r="K40" s="17"/>
      <c r="L40" s="17"/>
      <c r="M40" s="17"/>
      <c r="N40" s="31">
        <v>1056219</v>
      </c>
      <c r="O40" s="35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31"/>
      <c r="AB40" s="35"/>
    </row>
    <row r="41" spans="2:28" s="4" customFormat="1" ht="14.65" customHeight="1">
      <c r="B41" s="14"/>
      <c r="C41" s="18"/>
      <c r="D41" s="18"/>
      <c r="E41" s="18"/>
      <c r="F41" s="20" t="s">
        <v>64</v>
      </c>
      <c r="G41" s="18"/>
      <c r="H41" s="18"/>
      <c r="I41" s="18"/>
      <c r="J41" s="17"/>
      <c r="K41" s="17"/>
      <c r="L41" s="17"/>
      <c r="M41" s="17"/>
      <c r="N41" s="31">
        <v>608960</v>
      </c>
      <c r="O41" s="35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31"/>
      <c r="AB41" s="35"/>
    </row>
    <row r="42" spans="2:28" s="4" customFormat="1" ht="14.65" customHeight="1">
      <c r="B42" s="14"/>
      <c r="C42" s="18"/>
      <c r="D42" s="18"/>
      <c r="E42" s="18"/>
      <c r="F42" s="20" t="s">
        <v>58</v>
      </c>
      <c r="G42" s="18"/>
      <c r="H42" s="18"/>
      <c r="I42" s="18"/>
      <c r="J42" s="17"/>
      <c r="K42" s="17"/>
      <c r="L42" s="17"/>
      <c r="M42" s="17"/>
      <c r="N42" s="31">
        <v>447259</v>
      </c>
      <c r="O42" s="35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31"/>
      <c r="AB42" s="35"/>
    </row>
    <row r="43" spans="2:28" s="4" customFormat="1" ht="14.65" customHeight="1">
      <c r="B43" s="14"/>
      <c r="C43" s="18"/>
      <c r="D43" s="18"/>
      <c r="E43" s="18"/>
      <c r="F43" s="20" t="s">
        <v>28</v>
      </c>
      <c r="G43" s="18"/>
      <c r="H43" s="18"/>
      <c r="I43" s="18"/>
      <c r="J43" s="17"/>
      <c r="K43" s="17"/>
      <c r="L43" s="17"/>
      <c r="M43" s="17"/>
      <c r="N43" s="31" t="s">
        <v>170</v>
      </c>
      <c r="O43" s="35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31"/>
      <c r="AB43" s="35"/>
    </row>
    <row r="44" spans="2:28" s="4" customFormat="1" ht="14.65" customHeight="1">
      <c r="B44" s="14"/>
      <c r="C44" s="18"/>
      <c r="D44" s="18"/>
      <c r="E44" s="18" t="s">
        <v>160</v>
      </c>
      <c r="F44" s="18"/>
      <c r="G44" s="18"/>
      <c r="H44" s="18"/>
      <c r="I44" s="17"/>
      <c r="J44" s="17"/>
      <c r="K44" s="17"/>
      <c r="L44" s="17"/>
      <c r="M44" s="17"/>
      <c r="N44" s="31" t="s">
        <v>170</v>
      </c>
      <c r="O44" s="35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31"/>
      <c r="AB44" s="35"/>
    </row>
    <row r="45" spans="2:28" s="4" customFormat="1" ht="14.65" customHeight="1">
      <c r="B45" s="14"/>
      <c r="C45" s="18"/>
      <c r="D45" s="18"/>
      <c r="E45" s="18" t="s">
        <v>66</v>
      </c>
      <c r="F45" s="18"/>
      <c r="G45" s="18"/>
      <c r="H45" s="18"/>
      <c r="I45" s="17"/>
      <c r="J45" s="17"/>
      <c r="K45" s="17"/>
      <c r="L45" s="17"/>
      <c r="M45" s="17"/>
      <c r="N45" s="31">
        <v>492047</v>
      </c>
      <c r="O45" s="35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31"/>
      <c r="AB45" s="35"/>
    </row>
    <row r="46" spans="2:28" s="4" customFormat="1" ht="14.65" customHeight="1">
      <c r="B46" s="14"/>
      <c r="C46" s="18"/>
      <c r="D46" s="18"/>
      <c r="E46" s="18" t="s">
        <v>14</v>
      </c>
      <c r="F46" s="18"/>
      <c r="G46" s="18"/>
      <c r="H46" s="18"/>
      <c r="I46" s="17"/>
      <c r="J46" s="17"/>
      <c r="K46" s="17"/>
      <c r="L46" s="17"/>
      <c r="M46" s="17"/>
      <c r="N46" s="31">
        <v>69833</v>
      </c>
      <c r="O46" s="35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31"/>
      <c r="AB46" s="35"/>
    </row>
    <row r="47" spans="2:28" s="4" customFormat="1" ht="14.65" customHeight="1">
      <c r="B47" s="14"/>
      <c r="C47" s="18"/>
      <c r="D47" s="18"/>
      <c r="E47" s="18" t="s">
        <v>7</v>
      </c>
      <c r="F47" s="18"/>
      <c r="G47" s="18"/>
      <c r="H47" s="18"/>
      <c r="I47" s="17"/>
      <c r="J47" s="17"/>
      <c r="K47" s="17"/>
      <c r="L47" s="17"/>
      <c r="M47" s="17"/>
      <c r="N47" s="31">
        <f>SUM(N48:O49)</f>
        <v>4299592</v>
      </c>
      <c r="O47" s="35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31"/>
      <c r="AB47" s="35"/>
    </row>
    <row r="48" spans="2:28" s="4" customFormat="1" ht="14.65" customHeight="1">
      <c r="B48" s="14"/>
      <c r="C48" s="18"/>
      <c r="D48" s="18"/>
      <c r="E48" s="18"/>
      <c r="F48" s="20" t="s">
        <v>67</v>
      </c>
      <c r="G48" s="18"/>
      <c r="H48" s="18"/>
      <c r="I48" s="17"/>
      <c r="J48" s="17"/>
      <c r="K48" s="17"/>
      <c r="L48" s="17"/>
      <c r="M48" s="17"/>
      <c r="N48" s="31">
        <v>337164</v>
      </c>
      <c r="O48" s="35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31"/>
      <c r="AB48" s="35"/>
    </row>
    <row r="49" spans="2:28" s="4" customFormat="1" ht="14.65" customHeight="1">
      <c r="B49" s="14"/>
      <c r="C49" s="17"/>
      <c r="D49" s="18"/>
      <c r="E49" s="18"/>
      <c r="F49" s="18" t="s">
        <v>19</v>
      </c>
      <c r="G49" s="18"/>
      <c r="H49" s="18"/>
      <c r="I49" s="17"/>
      <c r="J49" s="17"/>
      <c r="K49" s="17"/>
      <c r="L49" s="17"/>
      <c r="M49" s="17"/>
      <c r="N49" s="31">
        <v>3962428</v>
      </c>
      <c r="O49" s="35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31"/>
      <c r="AB49" s="35"/>
    </row>
    <row r="50" spans="2:28" s="4" customFormat="1" ht="14.65" customHeight="1">
      <c r="B50" s="14"/>
      <c r="C50" s="17"/>
      <c r="D50" s="18"/>
      <c r="E50" s="18" t="s">
        <v>28</v>
      </c>
      <c r="F50" s="18"/>
      <c r="G50" s="18"/>
      <c r="H50" s="18"/>
      <c r="I50" s="17"/>
      <c r="J50" s="17"/>
      <c r="K50" s="17"/>
      <c r="L50" s="17"/>
      <c r="M50" s="17"/>
      <c r="N50" s="31">
        <v>0</v>
      </c>
      <c r="O50" s="35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31"/>
      <c r="AB50" s="35"/>
    </row>
    <row r="51" spans="2:28" s="4" customFormat="1" ht="14.65" customHeight="1">
      <c r="B51" s="14"/>
      <c r="C51" s="17"/>
      <c r="D51" s="18"/>
      <c r="E51" s="20" t="s">
        <v>42</v>
      </c>
      <c r="F51" s="18"/>
      <c r="G51" s="18"/>
      <c r="H51" s="18"/>
      <c r="I51" s="17"/>
      <c r="J51" s="17"/>
      <c r="K51" s="17"/>
      <c r="L51" s="17"/>
      <c r="M51" s="17"/>
      <c r="N51" s="31">
        <v>-54108</v>
      </c>
      <c r="O51" s="35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31"/>
      <c r="AB51" s="35"/>
    </row>
    <row r="52" spans="2:28" s="4" customFormat="1" ht="14.65" customHeight="1">
      <c r="B52" s="14"/>
      <c r="C52" s="17" t="s">
        <v>31</v>
      </c>
      <c r="D52" s="18"/>
      <c r="E52" s="21"/>
      <c r="F52" s="21"/>
      <c r="G52" s="21"/>
      <c r="H52" s="17"/>
      <c r="I52" s="17"/>
      <c r="J52" s="17"/>
      <c r="K52" s="17"/>
      <c r="L52" s="17"/>
      <c r="M52" s="17"/>
      <c r="N52" s="31">
        <f>SUM(N53:O56,N59:O61)</f>
        <v>6087140</v>
      </c>
      <c r="O52" s="35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31"/>
      <c r="AB52" s="35"/>
    </row>
    <row r="53" spans="2:28" s="4" customFormat="1" ht="14.65" customHeight="1">
      <c r="B53" s="14"/>
      <c r="C53" s="17"/>
      <c r="D53" s="18" t="s">
        <v>68</v>
      </c>
      <c r="E53" s="21"/>
      <c r="F53" s="21"/>
      <c r="G53" s="21"/>
      <c r="H53" s="17"/>
      <c r="I53" s="17"/>
      <c r="J53" s="17"/>
      <c r="K53" s="17"/>
      <c r="L53" s="17"/>
      <c r="M53" s="17"/>
      <c r="N53" s="31">
        <v>4451148</v>
      </c>
      <c r="O53" s="35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31"/>
      <c r="AB53" s="35"/>
    </row>
    <row r="54" spans="2:28" s="4" customFormat="1" ht="14.65" customHeight="1">
      <c r="B54" s="14"/>
      <c r="C54" s="17"/>
      <c r="D54" s="20" t="s">
        <v>69</v>
      </c>
      <c r="E54" s="18"/>
      <c r="F54" s="22"/>
      <c r="G54" s="24"/>
      <c r="H54" s="24"/>
      <c r="I54" s="28"/>
      <c r="J54" s="17"/>
      <c r="K54" s="17"/>
      <c r="L54" s="17"/>
      <c r="M54" s="17"/>
      <c r="N54" s="31">
        <v>657081</v>
      </c>
      <c r="O54" s="35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31"/>
      <c r="AB54" s="35"/>
    </row>
    <row r="55" spans="2:28" s="4" customFormat="1" ht="14.65" customHeight="1">
      <c r="B55" s="14"/>
      <c r="C55" s="17"/>
      <c r="D55" s="18" t="s">
        <v>39</v>
      </c>
      <c r="E55" s="18"/>
      <c r="F55" s="18"/>
      <c r="G55" s="18"/>
      <c r="H55" s="18"/>
      <c r="I55" s="17"/>
      <c r="J55" s="17"/>
      <c r="K55" s="17"/>
      <c r="L55" s="17"/>
      <c r="M55" s="17"/>
      <c r="N55" s="31">
        <v>29938</v>
      </c>
      <c r="O55" s="35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31"/>
      <c r="AB55" s="35"/>
    </row>
    <row r="56" spans="2:28" s="4" customFormat="1" ht="14.65" customHeight="1">
      <c r="B56" s="14"/>
      <c r="C56" s="18"/>
      <c r="D56" s="18" t="s">
        <v>7</v>
      </c>
      <c r="E56" s="18"/>
      <c r="F56" s="22"/>
      <c r="G56" s="24"/>
      <c r="H56" s="24"/>
      <c r="I56" s="28"/>
      <c r="J56" s="28"/>
      <c r="K56" s="28"/>
      <c r="L56" s="28"/>
      <c r="M56" s="28"/>
      <c r="N56" s="31">
        <f>SUM(N57:O58)</f>
        <v>904849</v>
      </c>
      <c r="O56" s="35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31"/>
      <c r="AB56" s="35"/>
    </row>
    <row r="57" spans="2:28" s="4" customFormat="1" ht="14.65" customHeight="1">
      <c r="B57" s="14"/>
      <c r="C57" s="18"/>
      <c r="D57" s="18"/>
      <c r="E57" s="18" t="s">
        <v>70</v>
      </c>
      <c r="F57" s="18"/>
      <c r="G57" s="18"/>
      <c r="H57" s="18"/>
      <c r="I57" s="17"/>
      <c r="J57" s="17"/>
      <c r="K57" s="17"/>
      <c r="L57" s="17"/>
      <c r="M57" s="17"/>
      <c r="N57" s="31">
        <v>834849</v>
      </c>
      <c r="O57" s="35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31"/>
      <c r="AB57" s="35"/>
    </row>
    <row r="58" spans="2:28" s="4" customFormat="1" ht="14.65" customHeight="1">
      <c r="B58" s="14"/>
      <c r="C58" s="18"/>
      <c r="D58" s="18"/>
      <c r="E58" s="20" t="s">
        <v>67</v>
      </c>
      <c r="F58" s="18"/>
      <c r="G58" s="18"/>
      <c r="H58" s="18"/>
      <c r="I58" s="17"/>
      <c r="J58" s="17"/>
      <c r="K58" s="17"/>
      <c r="L58" s="17"/>
      <c r="M58" s="17"/>
      <c r="N58" s="31">
        <v>70000</v>
      </c>
      <c r="O58" s="35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31"/>
      <c r="AB58" s="35"/>
    </row>
    <row r="59" spans="2:28" s="4" customFormat="1" ht="14.65" customHeight="1">
      <c r="B59" s="14"/>
      <c r="C59" s="18"/>
      <c r="D59" s="18" t="s">
        <v>59</v>
      </c>
      <c r="E59" s="18"/>
      <c r="F59" s="22"/>
      <c r="G59" s="24"/>
      <c r="H59" s="24"/>
      <c r="I59" s="28"/>
      <c r="J59" s="28"/>
      <c r="K59" s="28"/>
      <c r="L59" s="28"/>
      <c r="M59" s="28"/>
      <c r="N59" s="31">
        <v>27672</v>
      </c>
      <c r="O59" s="35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31"/>
      <c r="AB59" s="35"/>
    </row>
    <row r="60" spans="2:28" s="4" customFormat="1" ht="14.65" customHeight="1">
      <c r="B60" s="14"/>
      <c r="C60" s="18"/>
      <c r="D60" s="18" t="s">
        <v>19</v>
      </c>
      <c r="E60" s="18"/>
      <c r="F60" s="18"/>
      <c r="G60" s="18"/>
      <c r="H60" s="18"/>
      <c r="I60" s="17"/>
      <c r="J60" s="17"/>
      <c r="K60" s="17"/>
      <c r="L60" s="17"/>
      <c r="M60" s="17"/>
      <c r="N60" s="31">
        <v>40417</v>
      </c>
      <c r="O60" s="35"/>
      <c r="P60" s="43"/>
      <c r="Q60" s="48"/>
      <c r="R60" s="48"/>
      <c r="S60" s="48"/>
      <c r="T60" s="48"/>
      <c r="U60" s="48"/>
      <c r="V60" s="48"/>
      <c r="W60" s="48"/>
      <c r="X60" s="48"/>
      <c r="Y60" s="48"/>
      <c r="Z60" s="54"/>
      <c r="AA60" s="59"/>
      <c r="AB60" s="65"/>
    </row>
    <row r="61" spans="2:28" s="4" customFormat="1" ht="16.5" customHeight="1">
      <c r="B61" s="14"/>
      <c r="C61" s="18"/>
      <c r="D61" s="20" t="s">
        <v>42</v>
      </c>
      <c r="E61" s="18"/>
      <c r="F61" s="18"/>
      <c r="G61" s="18"/>
      <c r="H61" s="18"/>
      <c r="I61" s="17"/>
      <c r="J61" s="17"/>
      <c r="K61" s="17"/>
      <c r="L61" s="17"/>
      <c r="M61" s="17"/>
      <c r="N61" s="32">
        <v>-23965</v>
      </c>
      <c r="O61" s="36"/>
      <c r="P61" s="44" t="s">
        <v>65</v>
      </c>
      <c r="Q61" s="49"/>
      <c r="R61" s="49"/>
      <c r="S61" s="49"/>
      <c r="T61" s="49"/>
      <c r="U61" s="49"/>
      <c r="V61" s="49"/>
      <c r="W61" s="49"/>
      <c r="X61" s="49"/>
      <c r="Y61" s="49"/>
      <c r="Z61" s="55"/>
      <c r="AA61" s="60">
        <f>SUM(AA24:AB25)</f>
        <v>116672333</v>
      </c>
      <c r="AB61" s="66"/>
    </row>
    <row r="62" spans="2:28" s="4" customFormat="1" ht="14.65" customHeight="1">
      <c r="B62" s="15" t="s">
        <v>30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9"/>
      <c r="N62" s="33">
        <f>N7+N52</f>
        <v>190702742</v>
      </c>
      <c r="O62" s="37"/>
      <c r="P62" s="45" t="s">
        <v>71</v>
      </c>
      <c r="Q62" s="50"/>
      <c r="R62" s="50"/>
      <c r="S62" s="50"/>
      <c r="T62" s="50"/>
      <c r="U62" s="50"/>
      <c r="V62" s="50"/>
      <c r="W62" s="50"/>
      <c r="X62" s="50"/>
      <c r="Y62" s="50"/>
      <c r="Z62" s="56"/>
      <c r="AA62" s="61">
        <f>AA22+AA61</f>
        <v>190702742</v>
      </c>
      <c r="AB62" s="67"/>
    </row>
    <row r="63" spans="2:28" s="4" customFormat="1" ht="9.7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39"/>
      <c r="AB63" s="39"/>
    </row>
    <row r="64" spans="2:28" s="4" customFormat="1" ht="14.6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5"/>
      <c r="AB64" s="5"/>
    </row>
    <row r="65" spans="1:28" s="4" customFormat="1" ht="5.25" customHeight="1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3"/>
      <c r="AB65" s="3"/>
    </row>
    <row r="66" spans="1:28" s="4" customFormat="1" ht="14.65" customHeight="1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/>
      <c r="Q66" s="4"/>
      <c r="R66" s="4"/>
      <c r="S66" s="4"/>
      <c r="T66" s="4"/>
      <c r="U66" s="4"/>
      <c r="V66" s="4"/>
      <c r="W66" s="4"/>
      <c r="X66" s="4"/>
      <c r="Y66" s="4"/>
      <c r="Z66" s="57"/>
      <c r="AA66" s="62"/>
      <c r="AB66" s="4"/>
    </row>
    <row r="67" spans="1:28" s="4" customFormat="1" ht="14.6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1"/>
      <c r="AB67" s="1"/>
    </row>
    <row r="68" spans="1:28" s="4" customFormat="1" ht="14.6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s="4" customFormat="1" ht="14.6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s="4" customFormat="1" ht="14.6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s="4" customFormat="1" ht="14.6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s="4" customFormat="1" ht="14.6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s="4" customFormat="1" ht="14.6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s="4" customFormat="1" ht="14.6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s="4" customFormat="1" ht="14.6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s="4" customFormat="1" ht="14.6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s="4" customFormat="1" ht="14.65" customHeight="1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s="4" customFormat="1" ht="14.6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s="4" customFormat="1" ht="14.6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4"/>
      <c r="AB79" s="4"/>
    </row>
    <row r="80" spans="1:28" s="4" customFormat="1" ht="14.6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  <c r="AB80" s="4"/>
    </row>
    <row r="81" spans="1:28" s="4" customFormat="1" ht="14.6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4"/>
    </row>
    <row r="82" spans="1:28" s="4" customFormat="1" ht="14.6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4"/>
    </row>
    <row r="83" spans="1:28" s="5" customFormat="1" ht="14.6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s="3" customFormat="1" ht="14.6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4.6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4.6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4" customFormat="1" ht="14.6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4" customFormat="1" ht="14.6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4" customFormat="1" ht="14.6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4" customFormat="1" ht="14.65" hidden="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4" customFormat="1" ht="14.65" hidden="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4" customFormat="1" ht="14.65" hidden="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s="4" customFormat="1" ht="14.65" hidden="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4" customFormat="1" ht="14.65" hidden="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4" customFormat="1" ht="14.65" hidden="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4" customFormat="1" ht="14.65" hidden="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s="4" customFormat="1" ht="14.65" hidden="1" customHeight="1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s="4" customFormat="1" ht="14.65" hidden="1" customHeight="1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s="4" customFormat="1" ht="14.65" hidden="1" customHeight="1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s="4" customFormat="1" ht="14.65" hidden="1" customHeight="1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s="4" customFormat="1" ht="14.65" hidden="1" customHeight="1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s="4" customFormat="1" ht="14.65" hidden="1" customHeight="1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s="4" customFormat="1" ht="14.65" hidden="1" customHeight="1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s="4" customFormat="1" ht="14.65" hidden="1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s="4" customFormat="1" ht="14.65" hidden="1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s="4" customFormat="1" ht="14.65" hidden="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5"/>
      <c r="AB106" s="5"/>
    </row>
    <row r="107" spans="2:28" s="4" customFormat="1" ht="14.65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3"/>
      <c r="AB107" s="3"/>
    </row>
    <row r="108" spans="2:28" s="4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1"/>
      <c r="AB108" s="1"/>
    </row>
    <row r="109" spans="2:28" s="4" customFormat="1" ht="14.65" hidden="1" customHeight="1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1"/>
      <c r="AB109" s="1"/>
    </row>
    <row r="110" spans="2:28" s="4" customFormat="1" ht="14.65" hidden="1" customHeight="1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s="4" customFormat="1" ht="14.65" hidden="1" customHeight="1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s="4" customFormat="1" ht="14.65" hidden="1" customHeight="1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s="4" customFormat="1" ht="14.65" hidden="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s="4" customFormat="1" ht="14.65" hidden="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s="4" customFormat="1" ht="14.65" hidden="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s="4" customFormat="1" ht="14.65" hidden="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s="4" customFormat="1" ht="14.65" hidden="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s="4" customFormat="1" ht="14.65" hidden="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s="4" customFormat="1" ht="14.65" hidden="1" customHeight="1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s="4" customFormat="1" ht="14.65" hidden="1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s="4" customFormat="1" ht="14.65" hidden="1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4"/>
      <c r="AB121" s="4"/>
    </row>
    <row r="122" spans="1:28" s="4" customFormat="1" ht="14.65" hidden="1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4"/>
      <c r="AB122" s="4"/>
    </row>
    <row r="123" spans="1:28" s="4" customFormat="1" ht="14.65" hidden="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4"/>
    </row>
    <row r="124" spans="1:28" s="4" customFormat="1" ht="14.65" hidden="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4"/>
    </row>
    <row r="125" spans="1:28" s="5" customFormat="1" ht="14.65" hidden="1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s="3" customFormat="1" ht="14.6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4.6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4.6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="4" customFormat="1" ht="14.65" hidden="1" customHeight="1"/>
    <row r="130" s="4" customFormat="1" ht="14.65" hidden="1" customHeight="1"/>
    <row r="131" s="4" customFormat="1" ht="14.65" hidden="1" customHeight="1"/>
    <row r="132" s="4" customFormat="1" ht="14.65" hidden="1" customHeight="1"/>
    <row r="133" s="4" customFormat="1" ht="14.65" hidden="1" customHeight="1"/>
    <row r="134" s="4" customFormat="1" ht="14.65" hidden="1" customHeight="1"/>
    <row r="135" s="4" customFormat="1" ht="14.65" hidden="1" customHeight="1"/>
    <row r="136" s="4" customFormat="1" ht="14.65" hidden="1" customHeight="1"/>
    <row r="137" s="4" customFormat="1" ht="14.65" hidden="1" customHeight="1"/>
    <row r="138" s="4" customFormat="1" ht="14.65" hidden="1" customHeight="1"/>
    <row r="139" s="4" customFormat="1" ht="14.65" hidden="1" customHeight="1"/>
    <row r="140" s="4" customFormat="1" ht="14.65" hidden="1" customHeight="1"/>
    <row r="141" s="4" customFormat="1" ht="14.65" hidden="1" customHeight="1"/>
    <row r="142" s="4" customFormat="1" ht="14.65" hidden="1" customHeight="1"/>
    <row r="143" s="4" customFormat="1" ht="14.65" hidden="1" customHeight="1"/>
    <row r="144" s="4" customFormat="1" ht="14.65" hidden="1" customHeight="1"/>
    <row r="145" spans="2:28" s="4" customFormat="1" ht="14.65" hidden="1" customHeight="1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2:28" s="4" customFormat="1" ht="14.65" hidden="1" customHeight="1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2:28" s="4" customFormat="1" ht="14.65" hidden="1" customHeight="1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2:28" s="4" customFormat="1" ht="14.65" hidden="1" customHeight="1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2:28" s="4" customFormat="1" ht="14.65" hidden="1" customHeight="1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2:28" s="4" customFormat="1" ht="14.65" hidden="1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2:28" s="4" customFormat="1" ht="14.65" hidden="1" customHeight="1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2:28" s="4" customFormat="1" ht="14.65" hidden="1" customHeight="1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2:28" s="4" customFormat="1" ht="14.65" hidden="1" customHeight="1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2:28" s="4" customFormat="1" ht="14.65" hidden="1" customHeight="1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2:28" s="4" customFormat="1" ht="14.65" hidden="1" customHeight="1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2:28" s="4" customFormat="1" ht="14.65" hidden="1" customHeight="1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2:28" s="4" customFormat="1" ht="14.65" hidden="1" customHeight="1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2:28" s="4" customFormat="1" ht="14.65" hidden="1" customHeight="1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2:28" s="4" customFormat="1" ht="14.65" hidden="1" customHeigh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2:28" s="4" customFormat="1" ht="14.65" hidden="1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5"/>
      <c r="AB160" s="5"/>
    </row>
    <row r="161" spans="1:28" s="4" customFormat="1" ht="14.65" hidden="1" customHeight="1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3"/>
      <c r="AB161" s="3"/>
    </row>
    <row r="162" spans="1:28" s="4" customFormat="1" ht="14.65" hidden="1" customHeight="1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1"/>
      <c r="AB162" s="1"/>
    </row>
    <row r="163" spans="1:28" s="4" customFormat="1" ht="14.65" hidden="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1"/>
      <c r="AB163" s="1"/>
    </row>
    <row r="164" spans="1:28" s="4" customFormat="1" ht="14.65" hidden="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s="4" customFormat="1" ht="14.65" hidden="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s="4" customFormat="1" ht="14.65" hidden="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s="4" customFormat="1" ht="14.65" hidden="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s="4" customFormat="1" ht="14.65" hidden="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s="4" customFormat="1" ht="14.65" hidden="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s="4" customFormat="1" ht="14.65" hidden="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s="4" customFormat="1" ht="14.65" hidden="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s="4" customFormat="1" ht="14.65" hidden="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s="4" customFormat="1" ht="14.65" hidden="1" customHeight="1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s="4" customFormat="1" ht="14.65" hidden="1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s="4" customFormat="1" ht="14.65" hidden="1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</row>
    <row r="176" spans="1:28" s="4" customFormat="1" ht="14.65" hidden="1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4"/>
      <c r="AB176" s="4"/>
    </row>
    <row r="177" spans="1:28" s="4" customFormat="1" ht="14.65" hidden="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4"/>
    </row>
    <row r="178" spans="1:28" s="4" customFormat="1" ht="14.65" hidden="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4"/>
    </row>
    <row r="179" spans="1:28" s="5" customFormat="1" ht="14.65" hidden="1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s="3" customFormat="1" ht="14.6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4.6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4.6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s="4" customFormat="1" ht="14.65" hidden="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s="4" customFormat="1" ht="14.65" hidden="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s="4" customFormat="1" ht="14.65" hidden="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s="4" customFormat="1" ht="14.65" hidden="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s="4" customFormat="1" ht="14.65" hidden="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s="4" customFormat="1" ht="14.65" hidden="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s="4" customFormat="1" ht="14.65" hidden="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s="4" customFormat="1" ht="14.65" hidden="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s="4" customFormat="1" ht="14.65" hidden="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s="4" customFormat="1" ht="14.65" hidden="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="4" customFormat="1" ht="14.65" hidden="1" customHeight="1"/>
    <row r="194" s="4" customFormat="1" ht="14.65" hidden="1" customHeight="1"/>
    <row r="195" s="4" customFormat="1" ht="14.65" hidden="1" customHeight="1"/>
    <row r="196" s="4" customFormat="1" ht="14.65" hidden="1" customHeight="1"/>
    <row r="197" s="4" customFormat="1" ht="14.65" hidden="1" customHeight="1"/>
    <row r="198" s="4" customFormat="1" ht="14.65" hidden="1" customHeight="1"/>
    <row r="199" s="4" customFormat="1" ht="14.65" hidden="1" customHeight="1"/>
    <row r="200" s="4" customFormat="1" ht="14.65" hidden="1" customHeight="1"/>
    <row r="201" s="4" customFormat="1" ht="14.65" hidden="1" customHeight="1"/>
    <row r="202" s="4" customFormat="1" ht="14.65" hidden="1" customHeight="1"/>
    <row r="203" s="4" customFormat="1" ht="14.65" hidden="1" customHeight="1"/>
    <row r="204" s="4" customFormat="1" ht="14.65" hidden="1" customHeight="1"/>
    <row r="205" s="4" customFormat="1" ht="14.65" hidden="1" customHeight="1"/>
    <row r="206" s="4" customFormat="1" ht="14.65" hidden="1" customHeight="1"/>
    <row r="207" s="4" customFormat="1" ht="14.65" hidden="1" customHeight="1"/>
    <row r="208" s="4" customFormat="1" ht="14.65" hidden="1" customHeight="1"/>
    <row r="209" spans="2:28" s="4" customFormat="1" ht="14.65" hidden="1" customHeight="1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2:28" s="4" customFormat="1" ht="14.65" hidden="1" customHeight="1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2:28" s="4" customFormat="1" ht="14.65" hidden="1" customHeight="1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2:28" s="4" customFormat="1" ht="14.65" hidden="1" customHeight="1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2:28" s="4" customFormat="1" ht="14.65" hidden="1" customHeight="1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2:28" s="4" customFormat="1" ht="14.65" hidden="1" customHeight="1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2:28" s="4" customFormat="1" ht="14.65" hidden="1" customHeight="1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2:28" s="4" customFormat="1" ht="14.65" hidden="1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2:28" s="4" customFormat="1" ht="14.65" hidden="1" customHeight="1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2:28" s="4" customFormat="1" ht="14.65" hidden="1" customHeight="1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2:28" s="4" customFormat="1" ht="14.65" hidden="1" customHeight="1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2:28" s="4" customFormat="1" ht="14.65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6"/>
      <c r="AB220" s="6"/>
    </row>
    <row r="221" spans="2:28" s="4" customFormat="1" ht="14.65" hidden="1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1"/>
      <c r="AB221" s="1"/>
    </row>
    <row r="222" spans="2:28" s="4" customFormat="1" ht="14.65" hidden="1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2"/>
      <c r="AB222" s="2"/>
    </row>
    <row r="223" spans="2:28" s="4" customFormat="1" ht="14.65" hidden="1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2"/>
      <c r="AB223" s="2"/>
    </row>
    <row r="224" spans="2:28" s="4" customFormat="1" ht="14.65" hidden="1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2"/>
      <c r="AB224" s="2"/>
    </row>
    <row r="225" spans="1:28" s="4" customFormat="1" ht="14.65" hidden="1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2"/>
      <c r="AB225" s="2"/>
    </row>
    <row r="226" spans="1:28" s="4" customFormat="1" ht="14.65" hidden="1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2"/>
      <c r="AB226" s="2"/>
    </row>
    <row r="227" spans="1:28" s="4" customFormat="1" ht="14.65" hidden="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2"/>
      <c r="AB227" s="2"/>
    </row>
    <row r="228" spans="1:28" s="4" customFormat="1" ht="14.65" hidden="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s="4" customFormat="1" ht="14.65" hidden="1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s="4" customFormat="1" ht="14.65" hidden="1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2"/>
      <c r="AB230" s="2"/>
    </row>
    <row r="231" spans="1:28" s="4" customFormat="1" ht="14.65" hidden="1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2"/>
      <c r="AB231" s="2"/>
    </row>
    <row r="232" spans="1:28" s="4" customFormat="1" ht="14.65" hidden="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2"/>
      <c r="AB232" s="2"/>
    </row>
    <row r="233" spans="1:28" s="4" customFormat="1" ht="14.65" hidden="1" customHeight="1">
      <c r="A233" s="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s="4" customFormat="1" ht="14.65" hidden="1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s="4" customFormat="1" ht="14.65" hidden="1" customHeight="1">
      <c r="A235" s="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4"/>
      <c r="AB235" s="4"/>
    </row>
    <row r="236" spans="1:28" s="4" customFormat="1" ht="14.65" hidden="1" customHeight="1">
      <c r="A236" s="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4"/>
    </row>
    <row r="237" spans="1:28" s="4" customFormat="1" ht="14.65" hidden="1" customHeight="1">
      <c r="A237" s="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4"/>
      <c r="AB237" s="4"/>
    </row>
    <row r="238" spans="1:28" s="4" customFormat="1" ht="14.65" hidden="1" customHeight="1">
      <c r="A238" s="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4"/>
      <c r="AB238" s="4"/>
    </row>
    <row r="239" spans="1:28" s="6" customFormat="1" ht="14.65" hidden="1" customHeight="1">
      <c r="A239" s="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4"/>
      <c r="AB239" s="4"/>
    </row>
    <row r="240" spans="1:28" ht="14.65" hidden="1" customHeight="1">
      <c r="A240" s="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4"/>
      <c r="AB240" s="4"/>
    </row>
    <row r="241" spans="1:28" s="2" customFormat="1" ht="14.6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AA241" s="4"/>
      <c r="AB241" s="4"/>
    </row>
    <row r="242" spans="1:28" s="2" customFormat="1" ht="14.6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AA242" s="4"/>
      <c r="AB242" s="4"/>
    </row>
    <row r="243" spans="1:28" s="2" customFormat="1" ht="14.65" hidden="1" customHeight="1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s="2" customFormat="1" ht="14.65" hidden="1" customHeight="1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s="2" customFormat="1" ht="14.65" hidden="1" customHeight="1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AA245" s="4"/>
      <c r="AB245" s="4"/>
    </row>
    <row r="246" spans="1:28" s="2" customFormat="1" ht="14.6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AA246" s="4"/>
      <c r="AB246" s="4"/>
    </row>
    <row r="247" spans="1:28" s="4" customFormat="1" ht="14.65" hidden="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4"/>
      <c r="AB247" s="4"/>
    </row>
    <row r="248" spans="1:28" s="4" customFormat="1" ht="14.65" hidden="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s="2" customFormat="1" ht="14.6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s="2" customFormat="1" ht="14.6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s="2" customFormat="1" ht="14.6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s="4" customFormat="1" ht="14.65" hidden="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s="4" customFormat="1" ht="14.65" hidden="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s="4" customFormat="1" ht="14.65" hidden="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s="4" customFormat="1" ht="14.65" hidden="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s="4" customFormat="1" ht="14.65" hidden="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2:28" s="4" customFormat="1" ht="14.65" hidden="1" customHeight="1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2:28" s="4" customFormat="1" ht="14.65" hidden="1" customHeight="1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2:28" s="4" customFormat="1" ht="14.65" hidden="1" customHeight="1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2:28" s="4" customFormat="1" ht="14.65" hidden="1" customHeight="1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2:28" s="4" customFormat="1" ht="14.65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2:28" s="4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1"/>
      <c r="AB262" s="1"/>
    </row>
    <row r="263" spans="2:28" s="4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1"/>
      <c r="AB263" s="1"/>
    </row>
    <row r="264" spans="2:28" s="4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1"/>
      <c r="AB264" s="1"/>
    </row>
    <row r="265" spans="2:28" s="4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1"/>
      <c r="AB265" s="1"/>
    </row>
    <row r="266" spans="2:28" s="4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1"/>
      <c r="AB266" s="1"/>
    </row>
    <row r="267" spans="2:28" s="4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1"/>
      <c r="AB267" s="1"/>
    </row>
    <row r="268" spans="2:28" s="4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1"/>
      <c r="AB268" s="1"/>
    </row>
    <row r="269" spans="2:28" s="4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1"/>
      <c r="AB269" s="1"/>
    </row>
    <row r="270" spans="2:28" s="4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1"/>
      <c r="AB270" s="1"/>
    </row>
    <row r="271" spans="2:28" s="4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1"/>
      <c r="AB271" s="1"/>
    </row>
    <row r="272" spans="2:28" s="4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1"/>
      <c r="AB272" s="1"/>
    </row>
    <row r="273" spans="1:28" s="4" customFormat="1" ht="14.65" hidden="1" customHeight="1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1"/>
      <c r="AB273" s="1"/>
    </row>
    <row r="274" spans="1:28" s="4" customFormat="1" ht="14.65" hidden="1" customHeight="1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1"/>
      <c r="AB274" s="1"/>
    </row>
    <row r="275" spans="1:28" s="4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1"/>
      <c r="AB275" s="1"/>
    </row>
    <row r="276" spans="1:28" s="4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1"/>
      <c r="AB276" s="1"/>
    </row>
    <row r="277" spans="1:28" s="4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4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4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4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65" hidden="1" customHeight="1"/>
    <row r="282" spans="1:28" ht="14.65" hidden="1" customHeight="1"/>
  </sheetData>
  <mergeCells count="121">
    <mergeCell ref="B1:AB1"/>
    <mergeCell ref="B2:AB2"/>
    <mergeCell ref="B3:AB3"/>
    <mergeCell ref="B5:M5"/>
    <mergeCell ref="N5:O5"/>
    <mergeCell ref="P5:Z5"/>
    <mergeCell ref="AA5:AB5"/>
    <mergeCell ref="N6:O6"/>
    <mergeCell ref="AA6:AB6"/>
    <mergeCell ref="N7:O7"/>
    <mergeCell ref="AA7:AB7"/>
    <mergeCell ref="N8:O8"/>
    <mergeCell ref="AA8:AB8"/>
    <mergeCell ref="N9:O9"/>
    <mergeCell ref="AA9:AB9"/>
    <mergeCell ref="N10:O10"/>
    <mergeCell ref="AA10:AB10"/>
    <mergeCell ref="N11:O11"/>
    <mergeCell ref="AA11:AB11"/>
    <mergeCell ref="N12:O12"/>
    <mergeCell ref="AA12:AB12"/>
    <mergeCell ref="N13:O13"/>
    <mergeCell ref="AA13:AB13"/>
    <mergeCell ref="N14:O14"/>
    <mergeCell ref="AA14:AB14"/>
    <mergeCell ref="N15:O15"/>
    <mergeCell ref="AA15:AB15"/>
    <mergeCell ref="N16:O16"/>
    <mergeCell ref="AA16:AB16"/>
    <mergeCell ref="N17:O17"/>
    <mergeCell ref="AA17:AB17"/>
    <mergeCell ref="N18:O18"/>
    <mergeCell ref="AA18:AB18"/>
    <mergeCell ref="N19:O19"/>
    <mergeCell ref="AA19:AB19"/>
    <mergeCell ref="N20:O20"/>
    <mergeCell ref="AA20:AB20"/>
    <mergeCell ref="N21:O21"/>
    <mergeCell ref="AA21:AB21"/>
    <mergeCell ref="N22:O22"/>
    <mergeCell ref="P22:Z22"/>
    <mergeCell ref="AA22:AB22"/>
    <mergeCell ref="N23:O23"/>
    <mergeCell ref="N24:O24"/>
    <mergeCell ref="AA24:AB24"/>
    <mergeCell ref="N25:O25"/>
    <mergeCell ref="AA25:AB25"/>
    <mergeCell ref="N26:O26"/>
    <mergeCell ref="AA26:AB26"/>
    <mergeCell ref="N27:O27"/>
    <mergeCell ref="AA27:AB27"/>
    <mergeCell ref="N28:O28"/>
    <mergeCell ref="AA28:AB28"/>
    <mergeCell ref="N29:O29"/>
    <mergeCell ref="AA29:AB29"/>
    <mergeCell ref="N30:O30"/>
    <mergeCell ref="AA30:AB30"/>
    <mergeCell ref="N31:O31"/>
    <mergeCell ref="AA31:AB31"/>
    <mergeCell ref="N32:O32"/>
    <mergeCell ref="AA32:AB32"/>
    <mergeCell ref="N33:O33"/>
    <mergeCell ref="AA33:AB33"/>
    <mergeCell ref="N34:O34"/>
    <mergeCell ref="AA34:AB34"/>
    <mergeCell ref="N35:O35"/>
    <mergeCell ref="AA35:AB35"/>
    <mergeCell ref="N36:O36"/>
    <mergeCell ref="AA36:AB36"/>
    <mergeCell ref="N37:O37"/>
    <mergeCell ref="AA37:AB37"/>
    <mergeCell ref="N38:O38"/>
    <mergeCell ref="AA38:AB38"/>
    <mergeCell ref="N39:O39"/>
    <mergeCell ref="AA39:AB39"/>
    <mergeCell ref="N40:O40"/>
    <mergeCell ref="AA40:AB40"/>
    <mergeCell ref="N41:O41"/>
    <mergeCell ref="AA41:AB41"/>
    <mergeCell ref="N42:O42"/>
    <mergeCell ref="AA42:AB42"/>
    <mergeCell ref="N43:O43"/>
    <mergeCell ref="N44:O44"/>
    <mergeCell ref="N45:O45"/>
    <mergeCell ref="N46:O46"/>
    <mergeCell ref="AA46:AB46"/>
    <mergeCell ref="N47:O47"/>
    <mergeCell ref="N48:O48"/>
    <mergeCell ref="AA48:AB48"/>
    <mergeCell ref="N49:O49"/>
    <mergeCell ref="AA49:AB49"/>
    <mergeCell ref="N50:O50"/>
    <mergeCell ref="AA50:AB50"/>
    <mergeCell ref="N51:O51"/>
    <mergeCell ref="AA51:AB51"/>
    <mergeCell ref="N52:O52"/>
    <mergeCell ref="AA52:AB52"/>
    <mergeCell ref="N53:O53"/>
    <mergeCell ref="N54:O54"/>
    <mergeCell ref="AA54:AB54"/>
    <mergeCell ref="N55:O55"/>
    <mergeCell ref="AA55:AB55"/>
    <mergeCell ref="N56:O56"/>
    <mergeCell ref="AA56:AB56"/>
    <mergeCell ref="N57:O57"/>
    <mergeCell ref="AA57:AB57"/>
    <mergeCell ref="N58:O58"/>
    <mergeCell ref="AA58:AB58"/>
    <mergeCell ref="N59:O59"/>
    <mergeCell ref="AA59:AB59"/>
    <mergeCell ref="N60:O60"/>
    <mergeCell ref="P60:Z60"/>
    <mergeCell ref="AA60:AB60"/>
    <mergeCell ref="N61:O61"/>
    <mergeCell ref="P61:Z61"/>
    <mergeCell ref="AA61:AB61"/>
    <mergeCell ref="B62:M62"/>
    <mergeCell ref="N62:O62"/>
    <mergeCell ref="P62:Z62"/>
    <mergeCell ref="AA62:AB62"/>
    <mergeCell ref="AA66:AB66"/>
  </mergeCells>
  <phoneticPr fontId="3"/>
  <printOptions horizontalCentered="1"/>
  <pageMargins left="0.19685039370078741" right="0.19685039370078741" top="0.51181102362204722" bottom="0.46" header="0.35433070866141736" footer="0.31496062992125984"/>
  <pageSetup paperSize="9" scale="90" fitToWidth="1" fitToHeight="1" orientation="portrait" usePrinterDefaults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294"/>
  <sheetViews>
    <sheetView showGridLines="0" view="pageBreakPreview" zoomScale="130" zoomScaleSheetLayoutView="130" workbookViewId="0">
      <selection activeCell="P6" sqref="P6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16" ht="18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ht="23.25" customHeight="1">
      <c r="A2" s="71" t="s">
        <v>166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12"/>
      <c r="O2" s="112"/>
      <c r="P2" s="112"/>
    </row>
    <row r="3" spans="1:16" ht="14.1" customHeight="1">
      <c r="A3" s="72" t="s">
        <v>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112"/>
      <c r="O3" s="112"/>
      <c r="P3" s="112"/>
    </row>
    <row r="4" spans="1:16" ht="14.1" customHeight="1">
      <c r="A4" s="73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12"/>
      <c r="O4" s="112"/>
      <c r="P4" s="112"/>
    </row>
    <row r="5" spans="1:16" s="2" customFormat="1" ht="15.7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98"/>
      <c r="L5" s="74"/>
      <c r="M5" s="98" t="s">
        <v>164</v>
      </c>
      <c r="N5" s="74"/>
      <c r="O5" s="74"/>
      <c r="P5" s="74"/>
    </row>
    <row r="6" spans="1:16" s="2" customFormat="1" ht="15.75" customHeight="1">
      <c r="A6" s="75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99" t="s">
        <v>6</v>
      </c>
      <c r="M6" s="106"/>
      <c r="N6" s="74"/>
      <c r="O6" s="74"/>
      <c r="P6" s="74"/>
    </row>
    <row r="7" spans="1:16" s="2" customFormat="1" ht="15.75" customHeight="1">
      <c r="A7" s="76"/>
      <c r="B7" s="80" t="s">
        <v>161</v>
      </c>
      <c r="C7" s="80"/>
      <c r="D7" s="5"/>
      <c r="E7" s="80"/>
      <c r="F7" s="80"/>
      <c r="G7" s="80"/>
      <c r="H7" s="80"/>
      <c r="I7" s="5"/>
      <c r="J7" s="5"/>
      <c r="K7" s="5"/>
      <c r="L7" s="100">
        <f>SUM(L8+L23)</f>
        <v>51939541</v>
      </c>
      <c r="M7" s="107"/>
    </row>
    <row r="8" spans="1:16" s="2" customFormat="1" ht="15.75" customHeight="1">
      <c r="A8" s="76"/>
      <c r="B8" s="80"/>
      <c r="C8" s="80" t="s">
        <v>162</v>
      </c>
      <c r="D8" s="80"/>
      <c r="E8" s="80"/>
      <c r="F8" s="80"/>
      <c r="G8" s="80"/>
      <c r="H8" s="80"/>
      <c r="I8" s="5"/>
      <c r="J8" s="5"/>
      <c r="K8" s="5"/>
      <c r="L8" s="100">
        <f>L9+L14+L19</f>
        <v>17722344</v>
      </c>
      <c r="M8" s="107"/>
    </row>
    <row r="9" spans="1:16" s="2" customFormat="1" ht="15.75" customHeight="1">
      <c r="A9" s="76"/>
      <c r="B9" s="80"/>
      <c r="C9" s="80"/>
      <c r="D9" s="80" t="s">
        <v>23</v>
      </c>
      <c r="E9" s="80"/>
      <c r="F9" s="80"/>
      <c r="G9" s="80"/>
      <c r="H9" s="80"/>
      <c r="I9" s="5"/>
      <c r="J9" s="5"/>
      <c r="K9" s="5"/>
      <c r="L9" s="100">
        <f>SUM(L10:M13)</f>
        <v>5416364</v>
      </c>
      <c r="M9" s="107"/>
      <c r="O9" s="2" t="s">
        <v>163</v>
      </c>
    </row>
    <row r="10" spans="1:16" s="69" customFormat="1" ht="15.75" customHeight="1">
      <c r="A10" s="76"/>
      <c r="B10" s="80"/>
      <c r="C10" s="80"/>
      <c r="D10" s="80"/>
      <c r="E10" s="80" t="s">
        <v>73</v>
      </c>
      <c r="F10" s="80"/>
      <c r="G10" s="80"/>
      <c r="H10" s="80"/>
      <c r="L10" s="100">
        <v>4132668</v>
      </c>
      <c r="M10" s="107"/>
    </row>
    <row r="11" spans="1:16" s="69" customFormat="1" ht="15.75" customHeight="1">
      <c r="A11" s="76"/>
      <c r="B11" s="80"/>
      <c r="C11" s="80"/>
      <c r="D11" s="80"/>
      <c r="E11" s="80" t="s">
        <v>54</v>
      </c>
      <c r="F11" s="80"/>
      <c r="G11" s="80"/>
      <c r="H11" s="80"/>
      <c r="L11" s="100">
        <v>410855</v>
      </c>
      <c r="M11" s="107"/>
    </row>
    <row r="12" spans="1:16" s="69" customFormat="1" ht="15.75" customHeight="1">
      <c r="A12" s="76"/>
      <c r="B12" s="80"/>
      <c r="C12" s="80"/>
      <c r="D12" s="80"/>
      <c r="E12" s="80" t="s">
        <v>50</v>
      </c>
      <c r="F12" s="80"/>
      <c r="G12" s="80"/>
      <c r="H12" s="80"/>
      <c r="L12" s="100">
        <v>1653</v>
      </c>
      <c r="M12" s="107"/>
    </row>
    <row r="13" spans="1:16" s="69" customFormat="1" ht="15.75" customHeight="1">
      <c r="A13" s="76"/>
      <c r="B13" s="80"/>
      <c r="C13" s="80"/>
      <c r="D13" s="80"/>
      <c r="E13" s="80" t="s">
        <v>19</v>
      </c>
      <c r="F13" s="80"/>
      <c r="G13" s="80"/>
      <c r="H13" s="80"/>
      <c r="L13" s="100">
        <v>871188</v>
      </c>
      <c r="M13" s="107"/>
    </row>
    <row r="14" spans="1:16" s="69" customFormat="1" ht="15.75" customHeight="1">
      <c r="A14" s="76"/>
      <c r="B14" s="80"/>
      <c r="C14" s="80"/>
      <c r="D14" s="80" t="s">
        <v>74</v>
      </c>
      <c r="E14" s="80"/>
      <c r="F14" s="80"/>
      <c r="G14" s="80"/>
      <c r="H14" s="80"/>
      <c r="L14" s="100">
        <f>SUM(L15:M18)</f>
        <v>11634322</v>
      </c>
      <c r="M14" s="107"/>
    </row>
    <row r="15" spans="1:16" s="69" customFormat="1" ht="15.75" customHeight="1">
      <c r="A15" s="76"/>
      <c r="B15" s="80"/>
      <c r="C15" s="80"/>
      <c r="D15" s="80"/>
      <c r="E15" s="80" t="s">
        <v>55</v>
      </c>
      <c r="F15" s="80"/>
      <c r="G15" s="80"/>
      <c r="H15" s="80"/>
      <c r="L15" s="100">
        <v>7432100</v>
      </c>
      <c r="M15" s="107"/>
    </row>
    <row r="16" spans="1:16" s="69" customFormat="1" ht="15.75" customHeight="1">
      <c r="A16" s="76"/>
      <c r="B16" s="80"/>
      <c r="C16" s="80"/>
      <c r="D16" s="80"/>
      <c r="E16" s="80" t="s">
        <v>75</v>
      </c>
      <c r="F16" s="80"/>
      <c r="G16" s="80"/>
      <c r="H16" s="80"/>
      <c r="L16" s="100">
        <v>323809</v>
      </c>
      <c r="M16" s="107"/>
    </row>
    <row r="17" spans="1:23" s="69" customFormat="1" ht="15.75" customHeight="1">
      <c r="A17" s="76"/>
      <c r="B17" s="80"/>
      <c r="C17" s="80"/>
      <c r="D17" s="80"/>
      <c r="E17" s="80" t="s">
        <v>76</v>
      </c>
      <c r="F17" s="80"/>
      <c r="G17" s="80"/>
      <c r="H17" s="80"/>
      <c r="L17" s="100">
        <v>3857026</v>
      </c>
      <c r="M17" s="107"/>
    </row>
    <row r="18" spans="1:23" s="69" customFormat="1" ht="15.75" customHeight="1">
      <c r="A18" s="76"/>
      <c r="B18" s="80"/>
      <c r="C18" s="80"/>
      <c r="D18" s="80"/>
      <c r="E18" s="80" t="s">
        <v>19</v>
      </c>
      <c r="F18" s="80"/>
      <c r="G18" s="80"/>
      <c r="H18" s="80"/>
      <c r="L18" s="100">
        <v>21387</v>
      </c>
      <c r="M18" s="107"/>
    </row>
    <row r="19" spans="1:23" s="69" customFormat="1" ht="15.75" customHeight="1">
      <c r="A19" s="76"/>
      <c r="B19" s="80"/>
      <c r="C19" s="80"/>
      <c r="D19" s="80" t="s">
        <v>118</v>
      </c>
      <c r="E19" s="80"/>
      <c r="F19" s="80"/>
      <c r="G19" s="80"/>
      <c r="H19" s="80"/>
      <c r="L19" s="100">
        <f>SUM(L20:M22)</f>
        <v>671658</v>
      </c>
      <c r="M19" s="107"/>
      <c r="P19" s="89"/>
      <c r="Q19" s="89"/>
      <c r="R19" s="89"/>
      <c r="S19" s="89"/>
      <c r="T19" s="93"/>
      <c r="U19" s="93"/>
      <c r="V19" s="93"/>
      <c r="W19" s="93"/>
    </row>
    <row r="20" spans="1:23" s="69" customFormat="1" ht="15.75" customHeight="1">
      <c r="A20" s="76"/>
      <c r="B20" s="80"/>
      <c r="C20" s="80"/>
      <c r="E20" s="5" t="s">
        <v>77</v>
      </c>
      <c r="G20" s="80"/>
      <c r="H20" s="80"/>
      <c r="L20" s="100">
        <v>327681</v>
      </c>
      <c r="M20" s="107"/>
      <c r="P20" s="89"/>
      <c r="Q20" s="89"/>
      <c r="R20" s="89"/>
      <c r="S20" s="89"/>
      <c r="T20" s="93"/>
      <c r="U20" s="93"/>
      <c r="V20" s="93"/>
      <c r="W20" s="93"/>
    </row>
    <row r="21" spans="1:23" s="69" customFormat="1" ht="15.75" customHeight="1">
      <c r="A21" s="76"/>
      <c r="B21" s="80"/>
      <c r="C21" s="80"/>
      <c r="E21" s="80" t="s">
        <v>78</v>
      </c>
      <c r="F21" s="80"/>
      <c r="G21" s="80"/>
      <c r="H21" s="80"/>
      <c r="L21" s="100">
        <v>0</v>
      </c>
      <c r="M21" s="107"/>
      <c r="P21" s="89"/>
      <c r="Q21" s="89"/>
      <c r="R21" s="89"/>
      <c r="S21" s="89"/>
      <c r="T21" s="93"/>
      <c r="U21" s="93"/>
      <c r="V21" s="93"/>
      <c r="W21" s="93"/>
    </row>
    <row r="22" spans="1:23" s="69" customFormat="1" ht="15.75" customHeight="1">
      <c r="A22" s="76"/>
      <c r="B22" s="80"/>
      <c r="C22" s="80"/>
      <c r="E22" s="80" t="s">
        <v>28</v>
      </c>
      <c r="F22" s="80"/>
      <c r="G22" s="80"/>
      <c r="H22" s="80"/>
      <c r="L22" s="100">
        <v>343977</v>
      </c>
      <c r="M22" s="107"/>
      <c r="P22" s="89"/>
      <c r="Q22" s="89"/>
      <c r="R22" s="89"/>
      <c r="S22" s="89"/>
      <c r="T22" s="93"/>
      <c r="U22" s="93"/>
      <c r="V22" s="93"/>
      <c r="W22" s="93"/>
    </row>
    <row r="23" spans="1:23" s="69" customFormat="1" ht="15.75" customHeight="1">
      <c r="A23" s="76"/>
      <c r="B23" s="80"/>
      <c r="C23" s="87" t="s">
        <v>80</v>
      </c>
      <c r="D23" s="87"/>
      <c r="E23" s="80"/>
      <c r="F23" s="80"/>
      <c r="G23" s="80"/>
      <c r="H23" s="80"/>
      <c r="L23" s="100">
        <f>SUM(L24:M27)</f>
        <v>34217197</v>
      </c>
      <c r="M23" s="107"/>
      <c r="P23" s="89"/>
      <c r="Q23" s="89"/>
      <c r="R23" s="89"/>
      <c r="S23" s="89"/>
      <c r="T23" s="93"/>
      <c r="U23" s="93"/>
      <c r="V23" s="93"/>
      <c r="W23" s="93"/>
    </row>
    <row r="24" spans="1:23" s="69" customFormat="1" ht="15.75" customHeight="1">
      <c r="A24" s="76"/>
      <c r="B24" s="80"/>
      <c r="C24" s="80"/>
      <c r="D24" s="80" t="s">
        <v>81</v>
      </c>
      <c r="E24" s="80"/>
      <c r="F24" s="80"/>
      <c r="G24" s="80"/>
      <c r="H24" s="80"/>
      <c r="L24" s="100">
        <v>15990250</v>
      </c>
      <c r="M24" s="107"/>
      <c r="P24" s="89"/>
      <c r="Q24" s="89"/>
      <c r="R24" s="89"/>
      <c r="S24" s="89"/>
      <c r="T24" s="93"/>
      <c r="U24" s="93"/>
      <c r="V24" s="93"/>
      <c r="W24" s="93"/>
    </row>
    <row r="25" spans="1:23" s="69" customFormat="1" ht="15.75" customHeight="1">
      <c r="A25" s="76"/>
      <c r="B25" s="80"/>
      <c r="C25" s="80"/>
      <c r="D25" s="80" t="s">
        <v>82</v>
      </c>
      <c r="E25" s="80"/>
      <c r="F25" s="80"/>
      <c r="G25" s="80"/>
      <c r="H25" s="80"/>
      <c r="L25" s="100">
        <v>17249974</v>
      </c>
      <c r="M25" s="107"/>
    </row>
    <row r="26" spans="1:23" s="69" customFormat="1" ht="15.75" customHeight="1">
      <c r="A26" s="76"/>
      <c r="B26" s="80"/>
      <c r="C26" s="80"/>
      <c r="D26" s="80" t="s">
        <v>85</v>
      </c>
      <c r="E26" s="80"/>
      <c r="F26" s="80"/>
      <c r="G26" s="80"/>
      <c r="H26" s="80"/>
      <c r="L26" s="100">
        <v>251753</v>
      </c>
      <c r="M26" s="107"/>
    </row>
    <row r="27" spans="1:23" s="69" customFormat="1" ht="15.75" customHeight="1">
      <c r="A27" s="76"/>
      <c r="B27" s="80"/>
      <c r="C27" s="80"/>
      <c r="D27" s="89" t="s">
        <v>159</v>
      </c>
      <c r="E27" s="89"/>
      <c r="F27" s="89"/>
      <c r="G27" s="89"/>
      <c r="H27" s="89"/>
      <c r="I27" s="93"/>
      <c r="J27" s="93"/>
      <c r="K27" s="93"/>
      <c r="L27" s="100">
        <v>725220</v>
      </c>
      <c r="M27" s="107"/>
    </row>
    <row r="28" spans="1:23" s="69" customFormat="1" ht="15.75" customHeight="1">
      <c r="A28" s="76"/>
      <c r="B28" s="84" t="s">
        <v>87</v>
      </c>
      <c r="C28" s="84"/>
      <c r="D28" s="89"/>
      <c r="E28" s="89"/>
      <c r="F28" s="89"/>
      <c r="G28" s="89"/>
      <c r="H28" s="89"/>
      <c r="I28" s="93"/>
      <c r="J28" s="93"/>
      <c r="K28" s="93"/>
      <c r="L28" s="100">
        <f>SUM(L29:M30)</f>
        <v>6226929</v>
      </c>
      <c r="M28" s="107"/>
    </row>
    <row r="29" spans="1:23" s="69" customFormat="1" ht="15.75" customHeight="1">
      <c r="A29" s="76"/>
      <c r="B29" s="80"/>
      <c r="C29" s="80" t="s">
        <v>88</v>
      </c>
      <c r="D29" s="90"/>
      <c r="E29" s="80"/>
      <c r="F29" s="80"/>
      <c r="G29" s="80"/>
      <c r="H29" s="80"/>
      <c r="I29" s="94"/>
      <c r="J29" s="94"/>
      <c r="K29" s="94"/>
      <c r="L29" s="100">
        <v>2537538</v>
      </c>
      <c r="M29" s="107"/>
    </row>
    <row r="30" spans="1:23" s="69" customFormat="1" ht="15.75" customHeight="1">
      <c r="A30" s="76"/>
      <c r="B30" s="80"/>
      <c r="C30" s="80" t="s">
        <v>19</v>
      </c>
      <c r="D30" s="80"/>
      <c r="F30" s="80"/>
      <c r="G30" s="80"/>
      <c r="H30" s="80"/>
      <c r="I30" s="94"/>
      <c r="J30" s="94"/>
      <c r="K30" s="94"/>
      <c r="L30" s="100">
        <v>3689391</v>
      </c>
      <c r="M30" s="107"/>
    </row>
    <row r="31" spans="1:23" s="69" customFormat="1" ht="15.75" customHeight="1">
      <c r="A31" s="77" t="s">
        <v>89</v>
      </c>
      <c r="B31" s="85"/>
      <c r="C31" s="85"/>
      <c r="D31" s="85"/>
      <c r="E31" s="92"/>
      <c r="F31" s="92"/>
      <c r="G31" s="92"/>
      <c r="H31" s="92"/>
      <c r="I31" s="95"/>
      <c r="J31" s="95"/>
      <c r="K31" s="95"/>
      <c r="L31" s="101">
        <f>L7-L28</f>
        <v>45712612</v>
      </c>
      <c r="M31" s="108"/>
    </row>
    <row r="32" spans="1:23" s="69" customFormat="1" ht="15.75" customHeight="1">
      <c r="A32" s="76"/>
      <c r="B32" s="80" t="s">
        <v>90</v>
      </c>
      <c r="C32" s="80"/>
      <c r="E32" s="80"/>
      <c r="F32" s="80"/>
      <c r="G32" s="89"/>
      <c r="H32" s="89"/>
      <c r="I32" s="93"/>
      <c r="J32" s="93"/>
      <c r="K32" s="93"/>
      <c r="L32" s="102">
        <f>SUM(L33:M37)</f>
        <v>24081</v>
      </c>
      <c r="M32" s="109"/>
    </row>
    <row r="33" spans="1:13" s="69" customFormat="1" ht="15.75" customHeight="1">
      <c r="A33" s="76"/>
      <c r="B33" s="80"/>
      <c r="C33" s="5" t="s">
        <v>91</v>
      </c>
      <c r="E33" s="80"/>
      <c r="F33" s="80"/>
      <c r="G33" s="89"/>
      <c r="H33" s="89"/>
      <c r="I33" s="93"/>
      <c r="J33" s="93"/>
      <c r="K33" s="93"/>
      <c r="L33" s="103">
        <v>0</v>
      </c>
      <c r="M33" s="110"/>
    </row>
    <row r="34" spans="1:13" s="69" customFormat="1" ht="15.75" customHeight="1">
      <c r="A34" s="76"/>
      <c r="B34" s="80"/>
      <c r="C34" s="87" t="s">
        <v>92</v>
      </c>
      <c r="D34" s="87"/>
      <c r="E34" s="80"/>
      <c r="F34" s="80"/>
      <c r="G34" s="89"/>
      <c r="H34" s="89"/>
      <c r="I34" s="93"/>
      <c r="J34" s="93"/>
      <c r="K34" s="93"/>
      <c r="L34" s="100">
        <v>23982</v>
      </c>
      <c r="M34" s="107"/>
    </row>
    <row r="35" spans="1:13" s="69" customFormat="1" ht="15.75" customHeight="1">
      <c r="A35" s="76"/>
      <c r="B35" s="80"/>
      <c r="C35" s="5" t="s">
        <v>93</v>
      </c>
      <c r="E35" s="80"/>
      <c r="G35" s="80"/>
      <c r="H35" s="80"/>
      <c r="L35" s="103" t="s">
        <v>170</v>
      </c>
      <c r="M35" s="110"/>
    </row>
    <row r="36" spans="1:13" s="69" customFormat="1" ht="15.75" customHeight="1">
      <c r="A36" s="76"/>
      <c r="B36" s="80"/>
      <c r="C36" s="80" t="s">
        <v>94</v>
      </c>
      <c r="D36" s="80"/>
      <c r="E36" s="80"/>
      <c r="F36" s="80"/>
      <c r="G36" s="80"/>
      <c r="H36" s="80"/>
      <c r="L36" s="103" t="s">
        <v>170</v>
      </c>
      <c r="M36" s="110"/>
    </row>
    <row r="37" spans="1:13" s="69" customFormat="1" ht="15.75" customHeight="1">
      <c r="A37" s="76"/>
      <c r="B37" s="80"/>
      <c r="C37" s="80" t="s">
        <v>19</v>
      </c>
      <c r="D37" s="80"/>
      <c r="E37" s="80"/>
      <c r="F37" s="80"/>
      <c r="G37" s="80"/>
      <c r="H37" s="80"/>
      <c r="L37" s="100">
        <v>99</v>
      </c>
      <c r="M37" s="107"/>
    </row>
    <row r="38" spans="1:13" s="69" customFormat="1" ht="15.75" customHeight="1">
      <c r="A38" s="76"/>
      <c r="B38" s="80" t="s">
        <v>95</v>
      </c>
      <c r="C38" s="80"/>
      <c r="D38" s="80"/>
      <c r="E38" s="80"/>
      <c r="F38" s="80"/>
      <c r="G38" s="80"/>
      <c r="H38" s="80"/>
      <c r="I38" s="94"/>
      <c r="J38" s="94"/>
      <c r="K38" s="94"/>
      <c r="L38" s="100">
        <f>SUM(L39:M40)</f>
        <v>28264</v>
      </c>
      <c r="M38" s="107"/>
    </row>
    <row r="39" spans="1:13" s="69" customFormat="1" ht="15.75" customHeight="1">
      <c r="A39" s="76"/>
      <c r="B39" s="80"/>
      <c r="C39" s="80" t="s">
        <v>96</v>
      </c>
      <c r="D39" s="80"/>
      <c r="E39" s="80"/>
      <c r="F39" s="80"/>
      <c r="G39" s="80"/>
      <c r="H39" s="80"/>
      <c r="I39" s="94"/>
      <c r="J39" s="94"/>
      <c r="K39" s="94"/>
      <c r="L39" s="100">
        <v>26320</v>
      </c>
      <c r="M39" s="107"/>
    </row>
    <row r="40" spans="1:13" s="69" customFormat="1" ht="15.75" customHeight="1">
      <c r="A40" s="76"/>
      <c r="B40" s="80"/>
      <c r="C40" s="80" t="s">
        <v>28</v>
      </c>
      <c r="D40" s="80"/>
      <c r="E40" s="80"/>
      <c r="F40" s="80"/>
      <c r="G40" s="80"/>
      <c r="H40" s="80"/>
      <c r="I40" s="94"/>
      <c r="J40" s="94"/>
      <c r="K40" s="94"/>
      <c r="L40" s="100">
        <v>1944</v>
      </c>
      <c r="M40" s="107"/>
    </row>
    <row r="41" spans="1:13" s="69" customFormat="1" ht="15.75" customHeight="1">
      <c r="A41" s="78" t="s">
        <v>97</v>
      </c>
      <c r="B41" s="86"/>
      <c r="C41" s="86"/>
      <c r="D41" s="86"/>
      <c r="E41" s="86"/>
      <c r="F41" s="86"/>
      <c r="G41" s="86"/>
      <c r="H41" s="86"/>
      <c r="I41" s="96"/>
      <c r="J41" s="96"/>
      <c r="K41" s="96"/>
      <c r="L41" s="104">
        <f>L31+L32-L38</f>
        <v>45708429</v>
      </c>
      <c r="M41" s="111"/>
    </row>
    <row r="42" spans="1:13" s="69" customFormat="1" ht="3.75" customHeight="1">
      <c r="A42" s="79"/>
      <c r="B42" s="79"/>
      <c r="C42" s="79"/>
      <c r="D42" s="91"/>
      <c r="E42" s="91"/>
      <c r="F42" s="91"/>
      <c r="G42" s="91"/>
      <c r="H42" s="91"/>
      <c r="I42" s="97"/>
      <c r="J42" s="97"/>
      <c r="K42" s="97"/>
    </row>
    <row r="43" spans="1:13" s="69" customFormat="1" ht="15.6" customHeight="1">
      <c r="A43" s="80"/>
      <c r="B43" s="80"/>
      <c r="C43" s="88"/>
      <c r="D43" s="88"/>
      <c r="E43" s="88"/>
      <c r="F43" s="88"/>
      <c r="G43" s="88"/>
      <c r="H43" s="88"/>
      <c r="I43" s="94"/>
      <c r="J43" s="94"/>
      <c r="K43" s="94"/>
    </row>
    <row r="44" spans="1:13" s="69" customFormat="1" ht="15.6" customHeight="1">
      <c r="A44" s="80"/>
      <c r="B44" s="80"/>
      <c r="C44" s="80"/>
      <c r="D44" s="88"/>
      <c r="E44" s="88"/>
      <c r="F44" s="88"/>
      <c r="G44" s="88"/>
      <c r="H44" s="88"/>
      <c r="I44" s="94"/>
      <c r="J44" s="94"/>
      <c r="K44" s="94"/>
    </row>
    <row r="45" spans="1:13" s="69" customFormat="1" ht="15.6" customHeight="1"/>
    <row r="46" spans="1:13" s="69" customFormat="1" ht="3.75" customHeight="1"/>
    <row r="47" spans="1:13" s="69" customFormat="1" ht="15.6" customHeight="1"/>
    <row r="48" spans="1:13" s="69" customFormat="1" ht="15.6" customHeight="1"/>
    <row r="49" spans="1:16" s="69" customFormat="1" ht="15.6" customHeight="1"/>
    <row r="50" spans="1:16" s="69" customFormat="1" ht="15.6" customHeight="1"/>
    <row r="51" spans="1:16" s="69" customFormat="1" ht="15.6" customHeight="1"/>
    <row r="52" spans="1:16" s="69" customFormat="1" ht="15.6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</row>
    <row r="53" spans="1:16" s="69" customFormat="1" ht="15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6" s="69" customFormat="1" ht="15.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6" s="69" customFormat="1" ht="5.25" customHeight="1"/>
    <row r="56" spans="1:16" s="69" customFormat="1" ht="15.6" customHeight="1"/>
    <row r="57" spans="1:16" s="69" customFormat="1" ht="15.6" customHeight="1"/>
    <row r="58" spans="1:16" s="69" customFormat="1" ht="15.6" customHeight="1"/>
    <row r="59" spans="1:16" s="69" customFormat="1" ht="15.6" customHeight="1"/>
    <row r="60" spans="1:16" s="69" customFormat="1" ht="15.6" customHeight="1"/>
    <row r="61" spans="1:16" s="69" customFormat="1" ht="15.6" customHeight="1"/>
    <row r="62" spans="1:16" s="4" customFormat="1" ht="15.6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3" customFormat="1" ht="12.9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3"/>
      <c r="M64" s="3"/>
      <c r="N64" s="3"/>
      <c r="O64" s="3"/>
      <c r="P64" s="3"/>
    </row>
    <row r="65" spans="1:16" ht="27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6" s="4" customFormat="1" ht="18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</row>
    <row r="67" spans="1:16" s="4" customFormat="1" ht="18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s="4" customFormat="1" ht="18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s="4" customFormat="1" ht="18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s="4" customFormat="1" ht="18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s="4" customFormat="1" ht="18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s="4" customFormat="1" ht="18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s="4" customFormat="1" ht="18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s="4" customFormat="1" ht="18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s="4" customFormat="1" ht="18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s="4" customFormat="1" ht="18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s="4" customFormat="1" ht="18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4" customFormat="1" ht="18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s="4" customFormat="1" ht="18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s="4" customFormat="1" ht="18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1" s="4" customFormat="1" ht="18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s="4" customFormat="1" ht="18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s="4" customFormat="1" ht="18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s="4" customFormat="1" ht="18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s="4" customFormat="1" ht="18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s="4" customFormat="1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s="4" customFormat="1" ht="1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s="4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4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4" customFormat="1" ht="18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s="4" customFormat="1" ht="18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s="4" customFormat="1" ht="18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s="4" customFormat="1" ht="18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s="4" customFormat="1" ht="18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s="4" customFormat="1" ht="18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s="4" customFormat="1" ht="18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6" s="5" customFormat="1" ht="18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s="3" customFormat="1" ht="12.9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</row>
    <row r="99" spans="1:16" ht="18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3"/>
      <c r="M99" s="3"/>
      <c r="N99" s="3"/>
      <c r="O99" s="3"/>
      <c r="P99" s="3"/>
    </row>
    <row r="100" spans="1:16" ht="27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6" s="4" customFormat="1" ht="18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</row>
    <row r="102" spans="1:16" s="4" customFormat="1" ht="18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s="4" customFormat="1" ht="18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s="4" customFormat="1" ht="18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s="4" customFormat="1" ht="18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s="4" customFormat="1" ht="18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s="4" customFormat="1" ht="18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s="4" customFormat="1" ht="18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s="4" customFormat="1" ht="18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s="4" customFormat="1" ht="18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s="4" customFormat="1" ht="18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s="4" customFormat="1" ht="18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1" s="4" customFormat="1" ht="18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s="4" customFormat="1" ht="18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s="4" customFormat="1" ht="18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s="4" customFormat="1" ht="18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s="4" customFormat="1" ht="18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s="4" customFormat="1" ht="18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s="4" customFormat="1" ht="18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s="4" customFormat="1" ht="18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s="4" customFormat="1" ht="18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s="4" customFormat="1" ht="18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s="4" customFormat="1" ht="18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s="4" customFormat="1" ht="18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s="4" customFormat="1" ht="18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s="4" customFormat="1" ht="18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s="4" customFormat="1" ht="18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s="4" customFormat="1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6" s="4" customFormat="1" ht="1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4"/>
    </row>
    <row r="130" spans="1:16" s="4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4"/>
      <c r="M130" s="4"/>
      <c r="N130" s="4"/>
      <c r="O130" s="4"/>
      <c r="P130" s="4"/>
    </row>
    <row r="131" spans="1:16" s="4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4"/>
      <c r="M131" s="4"/>
      <c r="N131" s="4"/>
      <c r="O131" s="4"/>
      <c r="P131" s="4"/>
    </row>
    <row r="132" spans="1:16" s="4" customFormat="1" ht="18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s="4" customFormat="1" ht="18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s="4" customFormat="1" ht="18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s="4" customFormat="1" ht="18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s="4" customFormat="1" ht="18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s="4" customFormat="1" ht="18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s="4" customFormat="1" ht="18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5" customFormat="1" ht="18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s="3" customFormat="1" ht="12.9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5"/>
      <c r="M140" s="5"/>
      <c r="N140" s="5"/>
      <c r="O140" s="5"/>
      <c r="P140" s="5"/>
    </row>
    <row r="141" spans="1:16" ht="18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3"/>
      <c r="M141" s="3"/>
      <c r="N141" s="3"/>
      <c r="O141" s="3"/>
      <c r="P141" s="3"/>
    </row>
    <row r="142" spans="1:16" ht="27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6" s="4" customFormat="1" ht="14.4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</row>
    <row r="144" spans="1:16" s="4" customFormat="1" ht="14.4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="4" customFormat="1" ht="14.45" customHeight="1"/>
    <row r="146" s="4" customFormat="1" ht="14.45" customHeight="1"/>
    <row r="147" s="4" customFormat="1" ht="14.45" customHeight="1"/>
    <row r="148" s="4" customFormat="1" ht="14.45" customHeight="1"/>
    <row r="149" s="4" customFormat="1" ht="14.45" customHeight="1"/>
    <row r="150" s="4" customFormat="1" ht="14.45" customHeight="1"/>
    <row r="151" s="4" customFormat="1" ht="14.45" customHeight="1"/>
    <row r="152" s="4" customFormat="1" ht="14.45" customHeight="1"/>
    <row r="153" s="4" customFormat="1" ht="14.45" customHeight="1"/>
    <row r="154" s="4" customFormat="1" ht="14.45" customHeight="1"/>
    <row r="155" s="4" customFormat="1" ht="14.45" customHeight="1"/>
    <row r="156" s="4" customFormat="1" ht="14.45" customHeight="1"/>
    <row r="157" s="4" customFormat="1" ht="14.45" customHeight="1"/>
    <row r="158" s="4" customFormat="1" ht="14.45" customHeight="1"/>
    <row r="159" s="4" customFormat="1" ht="14.45" customHeight="1"/>
    <row r="160" s="4" customFormat="1" ht="14.45" customHeight="1"/>
    <row r="161" s="4" customFormat="1" ht="14.45" customHeight="1"/>
    <row r="162" s="4" customFormat="1" ht="14.45" customHeight="1"/>
    <row r="163" s="4" customFormat="1" ht="14.45" customHeight="1"/>
    <row r="164" s="4" customFormat="1" ht="14.45" customHeight="1"/>
    <row r="165" s="4" customFormat="1" ht="14.45" customHeight="1"/>
    <row r="166" s="4" customFormat="1" ht="14.45" customHeight="1"/>
    <row r="167" s="4" customFormat="1" ht="14.45" customHeight="1"/>
    <row r="168" s="4" customFormat="1" ht="14.45" customHeight="1"/>
    <row r="169" s="4" customFormat="1" ht="14.45" customHeight="1"/>
    <row r="170" s="4" customFormat="1" ht="14.45" customHeight="1"/>
    <row r="171" s="4" customFormat="1" ht="14.45" customHeight="1"/>
    <row r="172" s="4" customFormat="1" ht="14.45" customHeight="1"/>
    <row r="173" s="4" customFormat="1" ht="14.45" customHeight="1"/>
    <row r="174" s="4" customFormat="1" ht="14.45" customHeight="1"/>
    <row r="175" s="4" customFormat="1" ht="14.45" customHeight="1"/>
    <row r="176" s="4" customFormat="1" ht="14.45" customHeight="1"/>
    <row r="177" spans="1:11" s="4" customFormat="1" ht="14.4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s="4" customFormat="1" ht="14.4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s="4" customFormat="1" ht="14.4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s="4" customFormat="1" ht="14.4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s="4" customFormat="1" ht="14.4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s="4" customFormat="1" ht="14.4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4" customFormat="1" ht="14.4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s="4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4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4" customFormat="1" ht="14.4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s="4" customFormat="1" ht="14.4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s="4" customFormat="1" ht="14.4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s="4" customFormat="1" ht="14.4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s="4" customFormat="1" ht="14.4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s="4" customFormat="1" ht="14.4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s="4" customFormat="1" ht="14.4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6" s="5" customFormat="1" ht="14.4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s="3" customFormat="1" ht="12.9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5"/>
      <c r="M194" s="5"/>
      <c r="N194" s="5"/>
      <c r="O194" s="5"/>
      <c r="P194" s="5"/>
    </row>
    <row r="195" spans="1:16" ht="18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</row>
    <row r="196" spans="1:16" ht="27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6" s="4" customFormat="1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</row>
    <row r="198" spans="1:16" s="4" customFormat="1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s="4" customFormat="1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s="4" customFormat="1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s="4" customFormat="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s="4" customFormat="1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s="4" customFormat="1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s="4" customFormat="1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s="4" customFormat="1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s="4" customFormat="1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s="4" customFormat="1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s="4" customFormat="1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="4" customFormat="1" ht="13.5" customHeight="1"/>
    <row r="210" s="4" customFormat="1" ht="13.5" customHeight="1"/>
    <row r="211" s="4" customFormat="1" ht="13.5" customHeight="1"/>
    <row r="212" s="4" customFormat="1" ht="13.5" customHeight="1"/>
    <row r="213" s="4" customFormat="1" ht="13.5" customHeight="1"/>
    <row r="214" s="4" customFormat="1" ht="13.5" customHeight="1"/>
    <row r="215" s="4" customFormat="1" ht="13.5" customHeight="1"/>
    <row r="216" s="4" customFormat="1" ht="13.5" customHeight="1"/>
    <row r="217" s="4" customFormat="1" ht="13.5" customHeight="1"/>
    <row r="218" s="4" customFormat="1" ht="13.5" customHeight="1"/>
    <row r="219" s="4" customFormat="1" ht="13.5" customHeight="1"/>
    <row r="220" s="4" customFormat="1" ht="13.5" customHeight="1"/>
    <row r="221" s="4" customFormat="1" ht="13.5" customHeight="1"/>
    <row r="222" s="4" customFormat="1" ht="13.5" customHeight="1"/>
    <row r="223" s="4" customFormat="1" ht="13.5" customHeight="1"/>
    <row r="224" s="4" customFormat="1" ht="13.5" customHeight="1"/>
    <row r="225" s="4" customFormat="1" ht="13.5" customHeight="1"/>
    <row r="226" s="4" customFormat="1" ht="13.5" customHeight="1"/>
    <row r="227" s="4" customFormat="1" ht="13.5" customHeight="1"/>
    <row r="228" s="4" customFormat="1" ht="13.5" customHeight="1"/>
    <row r="229" s="4" customFormat="1" ht="13.5" customHeight="1"/>
    <row r="230" s="4" customFormat="1" ht="13.5" customHeight="1"/>
    <row r="231" s="4" customFormat="1" ht="13.5" customHeight="1"/>
    <row r="232" s="4" customFormat="1" ht="13.5" customHeight="1"/>
    <row r="233" s="4" customFormat="1" ht="13.5" customHeight="1"/>
    <row r="234" s="4" customFormat="1" ht="13.5" customHeight="1"/>
    <row r="235" s="4" customFormat="1" ht="13.5" customHeight="1"/>
    <row r="236" s="4" customFormat="1" ht="13.5" customHeight="1"/>
    <row r="237" s="4" customFormat="1" ht="13.5" customHeight="1"/>
    <row r="238" s="4" customFormat="1" ht="13.5" customHeight="1"/>
    <row r="239" s="4" customFormat="1" ht="13.5" customHeight="1"/>
    <row r="240" s="4" customFormat="1" ht="13.5" customHeight="1"/>
    <row r="241" spans="1:16" s="4" customFormat="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s="4" customFormat="1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4"/>
      <c r="M242" s="4"/>
      <c r="N242" s="4"/>
      <c r="O242" s="4"/>
      <c r="P242" s="4"/>
    </row>
    <row r="243" spans="1:16" s="4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4"/>
      <c r="M243" s="4"/>
      <c r="N243" s="4"/>
      <c r="O243" s="4"/>
      <c r="P243" s="4"/>
    </row>
    <row r="244" spans="1:16" s="4" customFormat="1" ht="13.5" customHeight="1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2"/>
      <c r="L244" s="4"/>
      <c r="M244" s="4"/>
      <c r="N244" s="4"/>
      <c r="O244" s="4"/>
      <c r="P244" s="4"/>
    </row>
    <row r="245" spans="1:16" s="4" customFormat="1" ht="13.5" customHeight="1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2"/>
      <c r="L245" s="4"/>
      <c r="M245" s="4"/>
      <c r="N245" s="4"/>
      <c r="O245" s="4"/>
      <c r="P245" s="4"/>
    </row>
    <row r="246" spans="1:16" s="4" customFormat="1" ht="13.5" customHeight="1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2"/>
      <c r="L246" s="4"/>
      <c r="M246" s="4"/>
      <c r="N246" s="4"/>
      <c r="O246" s="4"/>
      <c r="P246" s="4"/>
    </row>
    <row r="247" spans="1:16" s="4" customFormat="1" ht="13.5" customHeight="1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2"/>
      <c r="L247" s="4"/>
      <c r="M247" s="4"/>
      <c r="N247" s="4"/>
      <c r="O247" s="4"/>
      <c r="P247" s="4"/>
    </row>
    <row r="248" spans="1:16" s="4" customFormat="1" ht="13.5" customHeight="1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2"/>
      <c r="L248" s="4"/>
      <c r="M248" s="4"/>
      <c r="N248" s="4"/>
      <c r="O248" s="4"/>
      <c r="P248" s="4"/>
    </row>
    <row r="249" spans="1:16" s="4" customFormat="1" ht="13.5" customHeight="1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2"/>
      <c r="L249" s="4"/>
      <c r="M249" s="4"/>
      <c r="N249" s="4"/>
      <c r="O249" s="4"/>
      <c r="P249" s="4"/>
    </row>
    <row r="250" spans="1:16" s="4" customFormat="1" ht="13.5" customHeight="1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4"/>
      <c r="L250" s="4"/>
      <c r="M250" s="4"/>
      <c r="N250" s="4"/>
      <c r="O250" s="4"/>
      <c r="P250" s="4"/>
    </row>
    <row r="251" spans="1:16" s="4" customFormat="1" ht="13.5" customHeight="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4"/>
      <c r="L251" s="4"/>
      <c r="M251" s="4"/>
      <c r="N251" s="4"/>
      <c r="O251" s="4"/>
      <c r="P251" s="4"/>
    </row>
    <row r="252" spans="1:16" s="4" customFormat="1" ht="13.5" customHeight="1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2"/>
      <c r="L252" s="4"/>
      <c r="M252" s="4"/>
      <c r="N252" s="4"/>
      <c r="O252" s="4"/>
      <c r="P252" s="4"/>
    </row>
    <row r="253" spans="1:16" s="6" customFormat="1" ht="13.5" customHeight="1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2"/>
      <c r="L253" s="4"/>
      <c r="M253" s="4"/>
      <c r="N253" s="4"/>
      <c r="O253" s="4"/>
      <c r="P253" s="4"/>
    </row>
    <row r="254" spans="1:16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6"/>
      <c r="M254" s="6"/>
      <c r="N254" s="6"/>
      <c r="O254" s="6"/>
      <c r="P254" s="6"/>
    </row>
    <row r="255" spans="1:16" s="2" customFormat="1" ht="18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</row>
    <row r="256" spans="1:16" s="2" customFormat="1" ht="18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6" s="2" customFormat="1" ht="18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6" s="2" customFormat="1" ht="18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6" s="2" customFormat="1" ht="18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6" s="2" customFormat="1" ht="18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6" s="4" customFormat="1" ht="18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2"/>
      <c r="M261" s="2"/>
      <c r="N261" s="2"/>
      <c r="O261" s="2"/>
      <c r="P261" s="2"/>
    </row>
    <row r="262" spans="1:16" s="4" customFormat="1" ht="18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105"/>
      <c r="M262" s="105"/>
      <c r="N262" s="105"/>
      <c r="O262" s="4"/>
      <c r="P262" s="4"/>
    </row>
    <row r="263" spans="1:16" s="2" customFormat="1" ht="18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105"/>
      <c r="M263" s="105"/>
      <c r="N263" s="105"/>
      <c r="O263" s="4"/>
      <c r="P263" s="4"/>
    </row>
    <row r="264" spans="1:16" s="2" customFormat="1" ht="18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6" s="2" customFormat="1" ht="18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6" s="4" customFormat="1" ht="18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2"/>
      <c r="M266" s="2"/>
      <c r="N266" s="2"/>
      <c r="O266" s="2"/>
      <c r="P266" s="2"/>
    </row>
    <row r="267" spans="1:16" s="4" customFormat="1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s="4" customFormat="1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s="4" customFormat="1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s="4" customFormat="1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s="4" customFormat="1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s="4" customFormat="1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4" s="4" customFormat="1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s="4" customFormat="1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05"/>
      <c r="M274" s="105"/>
      <c r="N274" s="105"/>
    </row>
    <row r="275" spans="1:14" s="4" customFormat="1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05"/>
      <c r="M275" s="105"/>
      <c r="N275" s="105"/>
    </row>
    <row r="276" spans="1:14" s="4" customFormat="1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05"/>
      <c r="M276" s="105"/>
      <c r="N276" s="105"/>
    </row>
    <row r="277" spans="1:14" s="4" customFormat="1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s="4" customFormat="1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05"/>
      <c r="M278" s="105"/>
      <c r="N278" s="105"/>
    </row>
    <row r="279" spans="1:14" s="4" customFormat="1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05"/>
      <c r="M279" s="105"/>
      <c r="N279" s="105"/>
    </row>
    <row r="280" spans="1:14" s="4" customFormat="1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105"/>
      <c r="M280" s="105"/>
      <c r="N280" s="105"/>
    </row>
    <row r="281" spans="1:14" s="4" customFormat="1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105"/>
      <c r="M281" s="105"/>
      <c r="N281" s="105"/>
    </row>
    <row r="282" spans="1:14" s="4" customFormat="1" ht="15" customHeight="1">
      <c r="A282" s="4"/>
      <c r="B282" s="4"/>
      <c r="C282" s="4"/>
      <c r="D282" s="4"/>
      <c r="E282" s="4"/>
      <c r="F282" s="1"/>
      <c r="G282" s="1"/>
      <c r="H282" s="1"/>
      <c r="I282" s="1"/>
      <c r="J282" s="1"/>
      <c r="K282" s="4"/>
      <c r="L282" s="105"/>
      <c r="M282" s="105"/>
      <c r="N282" s="105"/>
    </row>
    <row r="283" spans="1:14" s="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05"/>
      <c r="M283" s="105"/>
      <c r="N283" s="105"/>
    </row>
    <row r="284" spans="1:14" s="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05"/>
      <c r="M284" s="105"/>
      <c r="N284" s="105"/>
    </row>
    <row r="285" spans="1:14" s="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05"/>
      <c r="M285" s="105"/>
      <c r="N285" s="105"/>
    </row>
    <row r="286" spans="1:14" s="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05"/>
      <c r="M286" s="105"/>
      <c r="N286" s="105"/>
    </row>
    <row r="287" spans="1:14" s="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05"/>
      <c r="M287" s="105"/>
      <c r="N287" s="105"/>
    </row>
    <row r="288" spans="1:14" s="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05"/>
      <c r="M288" s="105"/>
      <c r="N288" s="105"/>
    </row>
    <row r="289" spans="1:16" s="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05"/>
      <c r="M289" s="105"/>
      <c r="N289" s="105"/>
      <c r="O289" s="4"/>
      <c r="P289" s="4"/>
    </row>
    <row r="290" spans="1:16" s="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05"/>
      <c r="M290" s="105"/>
      <c r="N290" s="105"/>
      <c r="O290" s="4"/>
      <c r="P290" s="4"/>
    </row>
    <row r="291" spans="1:16" s="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05"/>
      <c r="M291" s="105"/>
      <c r="N291" s="105"/>
      <c r="O291" s="4"/>
      <c r="P291" s="4"/>
    </row>
    <row r="292" spans="1:16" s="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05"/>
      <c r="M292" s="105"/>
      <c r="N292" s="105"/>
      <c r="O292" s="4"/>
      <c r="P292" s="4"/>
    </row>
    <row r="293" spans="1:16" s="4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05"/>
      <c r="M293" s="105"/>
      <c r="N293" s="105"/>
      <c r="O293" s="4"/>
      <c r="P293" s="4"/>
    </row>
    <row r="294" spans="1:16" ht="18" customHeight="1">
      <c r="L294" s="105"/>
      <c r="M294" s="105"/>
      <c r="N294" s="105"/>
      <c r="O294" s="4"/>
      <c r="P294" s="4"/>
    </row>
  </sheetData>
  <mergeCells count="41"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</mergeCells>
  <phoneticPr fontId="3"/>
  <printOptions horizontalCentered="1"/>
  <pageMargins left="0" right="0" top="0.51181102362204722" bottom="0.59055118110236227" header="0.35433070866141736" footer="0.31496062992125984"/>
  <pageSetup paperSize="9" scale="122" fitToWidth="1" fitToHeight="1" orientation="portrait" usePrinterDefaults="1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96"/>
  <sheetViews>
    <sheetView showGridLines="0" view="pageBreakPreview" zoomScale="130" zoomScaleSheetLayoutView="130" workbookViewId="0">
      <selection activeCell="P4" sqref="P4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1" customWidth="1"/>
    <col min="11" max="11" width="6.75" style="1" customWidth="1"/>
    <col min="12" max="12" width="10.875" style="1" bestFit="1" customWidth="1"/>
    <col min="13" max="13" width="12.125" style="1" bestFit="1" customWidth="1"/>
    <col min="14" max="14" width="1" style="1" customWidth="1"/>
    <col min="15" max="16384" width="9" style="1"/>
  </cols>
  <sheetData>
    <row r="1" spans="1:14" ht="18" customHeight="1">
      <c r="B1" s="114" t="s">
        <v>98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4" ht="18.75" customHeight="1">
      <c r="A2" s="112"/>
      <c r="B2" s="115" t="s">
        <v>167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4" ht="14.45" customHeight="1">
      <c r="A3" s="113"/>
      <c r="B3" s="72" t="s">
        <v>16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4.45" customHeight="1">
      <c r="A4" s="113"/>
      <c r="B4" s="73" t="s">
        <v>168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5.75" customHeight="1">
      <c r="A5" s="113"/>
      <c r="B5" s="116"/>
      <c r="C5" s="112"/>
      <c r="D5" s="112"/>
      <c r="E5" s="112"/>
      <c r="F5" s="112"/>
      <c r="G5" s="112"/>
      <c r="H5" s="112"/>
      <c r="I5" s="153"/>
      <c r="J5" s="112"/>
      <c r="K5" s="98"/>
      <c r="L5" s="112"/>
      <c r="M5" s="185" t="s">
        <v>43</v>
      </c>
    </row>
    <row r="6" spans="1:14" s="2" customFormat="1" ht="12.75" customHeight="1">
      <c r="B6" s="117" t="s">
        <v>2</v>
      </c>
      <c r="C6" s="129"/>
      <c r="D6" s="129"/>
      <c r="E6" s="129"/>
      <c r="F6" s="129"/>
      <c r="G6" s="129"/>
      <c r="H6" s="129"/>
      <c r="I6" s="154"/>
      <c r="J6" s="157" t="s">
        <v>99</v>
      </c>
      <c r="K6" s="129"/>
      <c r="L6" s="175"/>
      <c r="M6" s="186"/>
    </row>
    <row r="7" spans="1:14" s="2" customFormat="1" ht="29.25" customHeight="1">
      <c r="B7" s="118"/>
      <c r="C7" s="130"/>
      <c r="D7" s="130"/>
      <c r="E7" s="130"/>
      <c r="F7" s="130"/>
      <c r="G7" s="130"/>
      <c r="H7" s="130"/>
      <c r="I7" s="155"/>
      <c r="J7" s="158"/>
      <c r="K7" s="130"/>
      <c r="L7" s="176" t="s">
        <v>100</v>
      </c>
      <c r="M7" s="187" t="s">
        <v>101</v>
      </c>
    </row>
    <row r="8" spans="1:14" s="2" customFormat="1" ht="15.95" customHeight="1">
      <c r="A8" s="81"/>
      <c r="B8" s="119" t="s">
        <v>102</v>
      </c>
      <c r="C8" s="131"/>
      <c r="D8" s="139"/>
      <c r="E8" s="139"/>
      <c r="F8" s="139"/>
      <c r="G8" s="139"/>
      <c r="H8" s="139"/>
      <c r="I8" s="156"/>
      <c r="J8" s="159">
        <v>117041044</v>
      </c>
      <c r="K8" s="167"/>
      <c r="L8" s="177">
        <v>187873333</v>
      </c>
      <c r="M8" s="188">
        <v>-70832289</v>
      </c>
    </row>
    <row r="9" spans="1:14" s="2" customFormat="1" ht="15.95" customHeight="1">
      <c r="A9" s="81"/>
      <c r="B9" s="120"/>
      <c r="C9" s="132" t="s">
        <v>103</v>
      </c>
      <c r="D9" s="140"/>
      <c r="E9" s="140"/>
      <c r="F9" s="140"/>
      <c r="G9" s="140"/>
      <c r="H9" s="140"/>
      <c r="I9" s="141"/>
      <c r="J9" s="160">
        <f>-'2.行政コスト計算書'!L41</f>
        <v>-45708429</v>
      </c>
      <c r="K9" s="168"/>
      <c r="L9" s="178"/>
      <c r="M9" s="189">
        <f>J9</f>
        <v>-45708429</v>
      </c>
    </row>
    <row r="10" spans="1:14" s="2" customFormat="1" ht="15.95" customHeight="1">
      <c r="B10" s="121"/>
      <c r="C10" s="133" t="s">
        <v>104</v>
      </c>
      <c r="D10" s="141"/>
      <c r="E10" s="141"/>
      <c r="F10" s="141"/>
      <c r="G10" s="141"/>
      <c r="H10" s="141"/>
      <c r="I10" s="141"/>
      <c r="J10" s="160">
        <f>SUM(J11:K12)</f>
        <v>46786382</v>
      </c>
      <c r="K10" s="168"/>
      <c r="L10" s="178"/>
      <c r="M10" s="189">
        <f>J10</f>
        <v>46786382</v>
      </c>
    </row>
    <row r="11" spans="1:14" s="69" customFormat="1" ht="15.95" customHeight="1">
      <c r="A11" s="2"/>
      <c r="B11" s="122"/>
      <c r="C11" s="133"/>
      <c r="D11" s="142" t="s">
        <v>105</v>
      </c>
      <c r="E11" s="142"/>
      <c r="F11" s="142"/>
      <c r="G11" s="142"/>
      <c r="H11" s="142"/>
      <c r="I11" s="133"/>
      <c r="J11" s="160">
        <v>22395722</v>
      </c>
      <c r="K11" s="168"/>
      <c r="L11" s="178"/>
      <c r="M11" s="189">
        <f>J11</f>
        <v>22395722</v>
      </c>
    </row>
    <row r="12" spans="1:14" s="69" customFormat="1" ht="15.95" customHeight="1">
      <c r="A12" s="2"/>
      <c r="B12" s="123"/>
      <c r="C12" s="134"/>
      <c r="D12" s="134" t="s">
        <v>106</v>
      </c>
      <c r="E12" s="134"/>
      <c r="F12" s="134"/>
      <c r="G12" s="134"/>
      <c r="H12" s="134"/>
      <c r="I12" s="134"/>
      <c r="J12" s="161">
        <v>24390660</v>
      </c>
      <c r="K12" s="169"/>
      <c r="L12" s="179"/>
      <c r="M12" s="189">
        <f>J12</f>
        <v>24390660</v>
      </c>
    </row>
    <row r="13" spans="1:14" s="69" customFormat="1" ht="15.95" customHeight="1">
      <c r="B13" s="124"/>
      <c r="C13" s="135" t="s">
        <v>84</v>
      </c>
      <c r="D13" s="143"/>
      <c r="E13" s="143"/>
      <c r="F13" s="149"/>
      <c r="G13" s="149"/>
      <c r="H13" s="149"/>
      <c r="I13" s="143"/>
      <c r="J13" s="162">
        <f>SUM(J9:K10)</f>
        <v>1077953</v>
      </c>
      <c r="K13" s="170"/>
      <c r="L13" s="180"/>
      <c r="M13" s="190">
        <f>J13</f>
        <v>1077953</v>
      </c>
    </row>
    <row r="14" spans="1:14" s="69" customFormat="1" ht="15.95" customHeight="1">
      <c r="B14" s="120"/>
      <c r="C14" s="133" t="s">
        <v>108</v>
      </c>
      <c r="D14" s="133"/>
      <c r="E14" s="133"/>
      <c r="F14" s="142"/>
      <c r="G14" s="142"/>
      <c r="H14" s="142"/>
      <c r="I14" s="133"/>
      <c r="J14" s="163"/>
      <c r="K14" s="171"/>
      <c r="L14" s="181">
        <f>SUM(L15:L18)</f>
        <v>-876280</v>
      </c>
      <c r="M14" s="189">
        <f>-L14</f>
        <v>876280</v>
      </c>
    </row>
    <row r="15" spans="1:14" s="69" customFormat="1" ht="15.95" customHeight="1">
      <c r="B15" s="120"/>
      <c r="C15" s="133"/>
      <c r="D15" s="133" t="s">
        <v>109</v>
      </c>
      <c r="E15" s="142"/>
      <c r="F15" s="142"/>
      <c r="G15" s="142"/>
      <c r="H15" s="142"/>
      <c r="I15" s="133"/>
      <c r="J15" s="163"/>
      <c r="K15" s="171"/>
      <c r="L15" s="181">
        <f>'4.資金収支計算書'!L32</f>
        <v>4690440</v>
      </c>
      <c r="M15" s="189">
        <f>-L15</f>
        <v>-4690440</v>
      </c>
    </row>
    <row r="16" spans="1:14" s="69" customFormat="1" ht="15.95" customHeight="1">
      <c r="B16" s="120"/>
      <c r="C16" s="133"/>
      <c r="D16" s="133" t="s">
        <v>110</v>
      </c>
      <c r="E16" s="133"/>
      <c r="F16" s="142"/>
      <c r="G16" s="142"/>
      <c r="H16" s="142"/>
      <c r="I16" s="133"/>
      <c r="J16" s="163"/>
      <c r="K16" s="171"/>
      <c r="L16" s="181">
        <v>-5020241</v>
      </c>
      <c r="M16" s="189">
        <f>-L16</f>
        <v>5020241</v>
      </c>
    </row>
    <row r="17" spans="2:16" s="69" customFormat="1" ht="15.95" customHeight="1">
      <c r="B17" s="120"/>
      <c r="C17" s="133"/>
      <c r="D17" s="133" t="s">
        <v>86</v>
      </c>
      <c r="E17" s="133"/>
      <c r="F17" s="142"/>
      <c r="G17" s="142"/>
      <c r="H17" s="142"/>
      <c r="I17" s="133"/>
      <c r="J17" s="163"/>
      <c r="K17" s="171"/>
      <c r="L17" s="181">
        <f>'4.資金収支計算書'!L33+'4.資金収支計算書'!L35</f>
        <v>509558</v>
      </c>
      <c r="M17" s="189">
        <f>-L17</f>
        <v>-509558</v>
      </c>
    </row>
    <row r="18" spans="2:16" s="69" customFormat="1" ht="15.95" customHeight="1">
      <c r="B18" s="120"/>
      <c r="C18" s="133"/>
      <c r="D18" s="133" t="s">
        <v>112</v>
      </c>
      <c r="E18" s="133"/>
      <c r="F18" s="142"/>
      <c r="G18" s="133"/>
      <c r="H18" s="142"/>
      <c r="I18" s="133"/>
      <c r="J18" s="163"/>
      <c r="K18" s="171"/>
      <c r="L18" s="181">
        <v>-1056037</v>
      </c>
      <c r="M18" s="189">
        <f>-L18</f>
        <v>1056037</v>
      </c>
    </row>
    <row r="19" spans="2:16" s="69" customFormat="1" ht="15.95" customHeight="1">
      <c r="B19" s="120"/>
      <c r="C19" s="133" t="s">
        <v>113</v>
      </c>
      <c r="D19" s="144"/>
      <c r="E19" s="144"/>
      <c r="F19" s="144"/>
      <c r="G19" s="144"/>
      <c r="H19" s="144"/>
      <c r="I19" s="141"/>
      <c r="J19" s="160">
        <v>0</v>
      </c>
      <c r="K19" s="168"/>
      <c r="L19" s="181">
        <v>0</v>
      </c>
      <c r="M19" s="191"/>
    </row>
    <row r="20" spans="2:16" s="69" customFormat="1" ht="15.95" customHeight="1">
      <c r="B20" s="120"/>
      <c r="C20" s="133" t="s">
        <v>114</v>
      </c>
      <c r="D20" s="141"/>
      <c r="E20" s="144"/>
      <c r="F20" s="144"/>
      <c r="G20" s="144"/>
      <c r="H20" s="144"/>
      <c r="I20" s="141"/>
      <c r="J20" s="160">
        <v>-1446664</v>
      </c>
      <c r="K20" s="168"/>
      <c r="L20" s="181">
        <f>J20</f>
        <v>-1446664</v>
      </c>
      <c r="M20" s="191"/>
    </row>
    <row r="21" spans="2:16" s="69" customFormat="1" ht="15.95" customHeight="1">
      <c r="B21" s="123"/>
      <c r="C21" s="134" t="s">
        <v>28</v>
      </c>
      <c r="D21" s="145"/>
      <c r="E21" s="145"/>
      <c r="F21" s="150"/>
      <c r="G21" s="150"/>
      <c r="H21" s="150"/>
      <c r="I21" s="145"/>
      <c r="J21" s="164">
        <v>0</v>
      </c>
      <c r="K21" s="172"/>
      <c r="L21" s="182">
        <v>0</v>
      </c>
      <c r="M21" s="192">
        <v>0</v>
      </c>
      <c r="N21" s="89"/>
      <c r="O21" s="93"/>
      <c r="P21" s="93"/>
    </row>
    <row r="22" spans="2:16" s="69" customFormat="1" ht="15.95" customHeight="1">
      <c r="B22" s="125"/>
      <c r="C22" s="136" t="s">
        <v>115</v>
      </c>
      <c r="D22" s="146"/>
      <c r="E22" s="148"/>
      <c r="F22" s="148"/>
      <c r="G22" s="152"/>
      <c r="H22" s="148"/>
      <c r="I22" s="146"/>
      <c r="J22" s="165">
        <f>SUM(J13,J19:K21)</f>
        <v>-368711</v>
      </c>
      <c r="K22" s="173"/>
      <c r="L22" s="183">
        <f>SUM(L13:L14,L19:L21)</f>
        <v>-2322944</v>
      </c>
      <c r="M22" s="193">
        <f>SUM(M13:M14,M19:M21)</f>
        <v>1954233</v>
      </c>
      <c r="N22" s="89"/>
      <c r="O22" s="93"/>
      <c r="P22" s="93"/>
    </row>
    <row r="23" spans="2:16" s="69" customFormat="1" ht="15.95" customHeight="1">
      <c r="B23" s="126" t="s">
        <v>117</v>
      </c>
      <c r="C23" s="137"/>
      <c r="D23" s="147"/>
      <c r="E23" s="147"/>
      <c r="F23" s="151"/>
      <c r="G23" s="151"/>
      <c r="H23" s="151"/>
      <c r="I23" s="147"/>
      <c r="J23" s="166">
        <f>J8+J22</f>
        <v>116672333</v>
      </c>
      <c r="K23" s="174"/>
      <c r="L23" s="184">
        <f>L8+L22</f>
        <v>185550389</v>
      </c>
      <c r="M23" s="194">
        <f>M8+M22</f>
        <v>-68878056</v>
      </c>
      <c r="N23" s="89"/>
      <c r="O23" s="93"/>
      <c r="P23" s="93"/>
    </row>
    <row r="24" spans="2:16" s="4" customFormat="1" ht="6.75" customHeight="1">
      <c r="B24" s="127"/>
      <c r="C24" s="138"/>
      <c r="D24" s="138"/>
      <c r="E24" s="138"/>
      <c r="F24" s="138"/>
      <c r="G24" s="138"/>
      <c r="H24" s="138"/>
      <c r="I24" s="138"/>
      <c r="J24" s="4"/>
      <c r="K24" s="4"/>
      <c r="L24" s="4"/>
      <c r="M24" s="89"/>
      <c r="N24" s="89"/>
      <c r="O24" s="195"/>
      <c r="P24" s="195"/>
    </row>
    <row r="25" spans="2:16" s="4" customFormat="1" ht="15.6" customHeight="1">
      <c r="B25" s="128"/>
      <c r="C25" s="128"/>
      <c r="D25" s="128"/>
      <c r="E25" s="128"/>
      <c r="F25" s="128"/>
      <c r="G25" s="128"/>
      <c r="H25" s="128"/>
      <c r="I25" s="128"/>
      <c r="J25" s="4"/>
      <c r="K25" s="4"/>
      <c r="L25" s="4"/>
      <c r="M25" s="89"/>
      <c r="N25" s="89"/>
      <c r="O25" s="195"/>
      <c r="P25" s="195"/>
    </row>
    <row r="26" spans="2:16" s="4" customFormat="1" ht="15.6" customHeight="1">
      <c r="B26" s="128"/>
      <c r="C26" s="128"/>
      <c r="D26" s="128"/>
      <c r="E26" s="128"/>
      <c r="F26" s="128"/>
      <c r="G26" s="128"/>
      <c r="H26" s="128"/>
      <c r="I26" s="128"/>
      <c r="J26" s="4"/>
      <c r="K26" s="4"/>
      <c r="L26" s="68"/>
      <c r="M26" s="4"/>
      <c r="N26" s="4"/>
      <c r="O26" s="4"/>
      <c r="P26" s="4"/>
    </row>
    <row r="27" spans="2:16" s="4" customFormat="1" ht="15.6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 s="4" customFormat="1" ht="15.6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68"/>
      <c r="M28" s="4"/>
      <c r="N28" s="4"/>
      <c r="O28" s="4"/>
      <c r="P28" s="4"/>
    </row>
    <row r="29" spans="2:16" s="4" customFormat="1" ht="15.6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s="4" customFormat="1" ht="15.6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s="4" customFormat="1" ht="15.6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s="4" customFormat="1" ht="15.6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="4" customFormat="1" ht="15.6" customHeight="1"/>
    <row r="34" s="4" customFormat="1" ht="15.6" customHeight="1"/>
    <row r="35" s="4" customFormat="1" ht="15.6" customHeight="1"/>
    <row r="36" s="4" customFormat="1" ht="15.6" customHeight="1"/>
    <row r="37" s="4" customFormat="1" ht="15.6" customHeight="1"/>
    <row r="38" s="4" customFormat="1" ht="15.6" customHeight="1"/>
    <row r="39" s="4" customFormat="1" ht="15.6" customHeight="1"/>
    <row r="40" s="4" customFormat="1" ht="15.6" customHeight="1"/>
    <row r="41" s="4" customFormat="1" ht="15.6" customHeight="1"/>
    <row r="42" s="4" customFormat="1" ht="15.6" customHeight="1"/>
    <row r="43" s="4" customFormat="1" ht="15.6" customHeight="1"/>
    <row r="44" s="4" customFormat="1" ht="15.6" customHeight="1"/>
    <row r="45" s="4" customFormat="1" ht="15.6" customHeight="1"/>
    <row r="46" s="4" customFormat="1" ht="15.6" customHeight="1"/>
    <row r="47" s="4" customFormat="1" ht="15.6" customHeight="1"/>
    <row r="48" s="4" customFormat="1" ht="15.6" customHeight="1"/>
    <row r="49" spans="2:9" s="4" customFormat="1" ht="15.6" customHeight="1">
      <c r="B49" s="4"/>
      <c r="C49" s="4"/>
      <c r="D49" s="4"/>
      <c r="E49" s="4"/>
      <c r="F49" s="4"/>
      <c r="G49" s="4"/>
      <c r="H49" s="4"/>
      <c r="I49" s="4"/>
    </row>
    <row r="50" spans="2:9" s="4" customFormat="1" ht="15.6" customHeight="1">
      <c r="B50" s="4"/>
      <c r="C50" s="4"/>
      <c r="D50" s="4"/>
      <c r="E50" s="4"/>
      <c r="F50" s="4"/>
      <c r="G50" s="4"/>
      <c r="H50" s="4"/>
      <c r="I50" s="4"/>
    </row>
    <row r="51" spans="2:9" s="4" customFormat="1" ht="15.6" customHeight="1">
      <c r="B51" s="4"/>
      <c r="C51" s="4"/>
      <c r="D51" s="4"/>
      <c r="E51" s="4"/>
      <c r="F51" s="4"/>
      <c r="G51" s="4"/>
      <c r="H51" s="4"/>
      <c r="I51" s="4"/>
    </row>
    <row r="52" spans="2:9" s="4" customFormat="1" ht="15.6" customHeight="1">
      <c r="B52" s="4"/>
      <c r="C52" s="4"/>
      <c r="D52" s="4"/>
      <c r="E52" s="4"/>
      <c r="F52" s="4"/>
      <c r="G52" s="4"/>
      <c r="H52" s="4"/>
      <c r="I52" s="4"/>
    </row>
    <row r="53" spans="2:9" s="4" customFormat="1" ht="15.6" customHeight="1">
      <c r="B53" s="4"/>
      <c r="C53" s="4"/>
      <c r="D53" s="4"/>
      <c r="E53" s="4"/>
      <c r="F53" s="4"/>
      <c r="G53" s="4"/>
      <c r="H53" s="4"/>
      <c r="I53" s="4"/>
    </row>
    <row r="54" spans="2:9" s="4" customFormat="1" ht="15.6" customHeight="1">
      <c r="B54" s="4"/>
      <c r="C54" s="4"/>
      <c r="D54" s="4"/>
      <c r="E54" s="4"/>
      <c r="F54" s="4"/>
      <c r="G54" s="4"/>
      <c r="H54" s="4"/>
      <c r="I54" s="4"/>
    </row>
    <row r="55" spans="2:9" s="4" customFormat="1" ht="15.6" customHeight="1">
      <c r="B55" s="4"/>
      <c r="C55" s="4"/>
      <c r="D55" s="4"/>
      <c r="E55" s="4"/>
      <c r="F55" s="4"/>
      <c r="G55" s="4"/>
      <c r="H55" s="4"/>
      <c r="I55" s="4"/>
    </row>
    <row r="56" spans="2:9" s="4" customFormat="1" ht="15.6" customHeight="1">
      <c r="B56" s="4"/>
      <c r="C56" s="4"/>
      <c r="D56" s="4"/>
      <c r="E56" s="4"/>
      <c r="F56" s="4"/>
      <c r="G56" s="4"/>
      <c r="H56" s="4"/>
      <c r="I56" s="4"/>
    </row>
    <row r="57" spans="2:9" s="4" customFormat="1" ht="21" customHeight="1">
      <c r="B57" s="4"/>
      <c r="C57" s="4"/>
      <c r="D57" s="4"/>
      <c r="E57" s="4"/>
      <c r="F57" s="4"/>
      <c r="G57" s="4"/>
      <c r="H57" s="4"/>
      <c r="I57" s="4"/>
    </row>
    <row r="58" spans="2:9" s="4" customFormat="1" ht="4.5" customHeight="1">
      <c r="B58" s="4"/>
      <c r="C58" s="4"/>
      <c r="D58" s="4"/>
      <c r="E58" s="4"/>
      <c r="F58" s="4"/>
      <c r="G58" s="4"/>
      <c r="H58" s="4"/>
      <c r="I58" s="4"/>
    </row>
    <row r="59" spans="2:9" s="4" customFormat="1" ht="15.75" customHeight="1">
      <c r="B59" s="5"/>
      <c r="C59" s="5"/>
      <c r="D59" s="5"/>
      <c r="E59" s="5"/>
      <c r="F59" s="5"/>
      <c r="G59" s="5"/>
      <c r="H59" s="5"/>
      <c r="I59" s="5"/>
    </row>
    <row r="60" spans="2:9" s="4" customFormat="1" ht="15.6" customHeight="1">
      <c r="B60" s="3"/>
      <c r="C60" s="3"/>
      <c r="D60" s="3"/>
      <c r="E60" s="3"/>
      <c r="F60" s="3"/>
      <c r="G60" s="3"/>
      <c r="H60" s="3"/>
      <c r="I60" s="3"/>
    </row>
    <row r="61" spans="2:9" s="4" customFormat="1" ht="15.6" customHeight="1">
      <c r="B61" s="1"/>
      <c r="C61" s="1"/>
      <c r="D61" s="1"/>
      <c r="E61" s="1"/>
      <c r="F61" s="1"/>
      <c r="G61" s="1"/>
      <c r="H61" s="1"/>
      <c r="I61" s="1"/>
    </row>
    <row r="62" spans="2:9" s="4" customFormat="1" ht="15.6" customHeight="1">
      <c r="B62" s="1"/>
      <c r="C62" s="1"/>
      <c r="D62" s="1"/>
      <c r="E62" s="1"/>
      <c r="F62" s="1"/>
      <c r="G62" s="1"/>
      <c r="H62" s="1"/>
      <c r="I62" s="1"/>
    </row>
    <row r="63" spans="2:9" s="4" customFormat="1" ht="15.6" customHeight="1">
      <c r="B63" s="4"/>
      <c r="C63" s="4"/>
      <c r="D63" s="4"/>
      <c r="E63" s="4"/>
      <c r="F63" s="4"/>
      <c r="G63" s="4"/>
      <c r="H63" s="4"/>
      <c r="I63" s="4"/>
    </row>
    <row r="64" spans="2:9" s="4" customFormat="1" ht="15.6" customHeight="1">
      <c r="B64" s="4"/>
      <c r="C64" s="4"/>
      <c r="D64" s="4"/>
      <c r="E64" s="4"/>
      <c r="F64" s="4"/>
      <c r="G64" s="4"/>
      <c r="H64" s="4"/>
      <c r="I64" s="4"/>
    </row>
    <row r="65" spans="2:13" s="3" customFormat="1" ht="12.9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ht="18" customHeight="1">
      <c r="B66" s="4"/>
      <c r="C66" s="4"/>
      <c r="D66" s="4"/>
      <c r="E66" s="4"/>
      <c r="F66" s="4"/>
      <c r="G66" s="4"/>
      <c r="H66" s="4"/>
      <c r="I66" s="4"/>
      <c r="J66" s="3"/>
      <c r="K66" s="3"/>
      <c r="L66" s="3"/>
      <c r="M66" s="3"/>
    </row>
    <row r="67" spans="2:13" ht="27" customHeight="1">
      <c r="B67" s="4"/>
      <c r="C67" s="4"/>
      <c r="D67" s="4"/>
      <c r="E67" s="4"/>
      <c r="F67" s="4"/>
      <c r="G67" s="4"/>
      <c r="H67" s="4"/>
      <c r="I67" s="4"/>
    </row>
    <row r="68" spans="2:13" s="4" customFormat="1" ht="18" customHeight="1">
      <c r="B68" s="4"/>
      <c r="C68" s="4"/>
      <c r="D68" s="4"/>
      <c r="E68" s="4"/>
      <c r="F68" s="4"/>
      <c r="G68" s="4"/>
      <c r="H68" s="4"/>
      <c r="I68" s="4"/>
      <c r="J68" s="1"/>
      <c r="K68" s="1"/>
      <c r="L68" s="1"/>
      <c r="M68" s="1"/>
    </row>
    <row r="69" spans="2:13" s="4" customFormat="1" ht="18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4" customFormat="1" ht="18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4" customFormat="1" ht="18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4" customFormat="1" ht="18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4" customFormat="1" ht="18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4" customFormat="1" ht="18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4" customFormat="1" ht="18" customHeight="1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4" customFormat="1" ht="18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4" customFormat="1" ht="18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s="4" customFormat="1" ht="18" customHeight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s="4" customFormat="1" ht="18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s="4" customFormat="1" ht="18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="4" customFormat="1" ht="18" customHeight="1"/>
    <row r="82" s="4" customFormat="1" ht="18" customHeight="1"/>
    <row r="83" s="4" customFormat="1" ht="18" customHeight="1"/>
    <row r="84" s="4" customFormat="1" ht="18" customHeight="1"/>
    <row r="85" s="4" customFormat="1" ht="18" customHeight="1"/>
    <row r="86" s="4" customFormat="1" ht="18" customHeight="1"/>
    <row r="87" s="4" customFormat="1" ht="18" customHeight="1"/>
    <row r="88" s="4" customFormat="1" ht="18" customHeight="1"/>
    <row r="89" s="4" customFormat="1" ht="18" customHeight="1"/>
    <row r="90" s="4" customFormat="1" ht="18" customHeight="1"/>
    <row r="91" s="4" customFormat="1" ht="18" customHeight="1"/>
    <row r="92" s="4" customFormat="1" ht="18" customHeight="1"/>
    <row r="93" s="4" customFormat="1" ht="18" customHeight="1"/>
    <row r="94" s="4" customFormat="1" ht="18" customHeight="1"/>
    <row r="95" s="4" customFormat="1" ht="18" customHeight="1"/>
    <row r="96" s="4" customFormat="1" ht="18" customHeight="1"/>
    <row r="97" spans="2:13" s="4" customFormat="1" ht="18" customHeight="1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2:13" s="4" customFormat="1" ht="18" customHeight="1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2:13" s="5" customFormat="1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2:13" s="3" customFormat="1" ht="12.95" customHeight="1">
      <c r="B100" s="4"/>
      <c r="C100" s="4"/>
      <c r="D100" s="4"/>
      <c r="E100" s="4"/>
      <c r="F100" s="4"/>
      <c r="G100" s="4"/>
      <c r="H100" s="4"/>
      <c r="I100" s="4"/>
      <c r="J100" s="5"/>
      <c r="K100" s="5"/>
      <c r="L100" s="5"/>
      <c r="M100" s="5"/>
    </row>
    <row r="101" spans="2:13" ht="18" customHeight="1">
      <c r="B101" s="4"/>
      <c r="C101" s="4"/>
      <c r="D101" s="4"/>
      <c r="E101" s="4"/>
      <c r="F101" s="4"/>
      <c r="G101" s="4"/>
      <c r="H101" s="4"/>
      <c r="I101" s="4"/>
      <c r="J101" s="3"/>
      <c r="K101" s="3"/>
      <c r="L101" s="3"/>
      <c r="M101" s="3"/>
    </row>
    <row r="102" spans="2:13" ht="27" customHeight="1">
      <c r="B102" s="4"/>
      <c r="C102" s="4"/>
      <c r="D102" s="4"/>
      <c r="E102" s="4"/>
      <c r="F102" s="4"/>
      <c r="G102" s="4"/>
      <c r="H102" s="4"/>
      <c r="I102" s="4"/>
    </row>
    <row r="103" spans="2:13" s="4" customFormat="1" ht="18" customHeight="1">
      <c r="B103" s="4"/>
      <c r="C103" s="4"/>
      <c r="D103" s="4"/>
      <c r="E103" s="4"/>
      <c r="F103" s="4"/>
      <c r="G103" s="4"/>
      <c r="H103" s="4"/>
      <c r="I103" s="4"/>
      <c r="J103" s="1"/>
      <c r="K103" s="1"/>
      <c r="L103" s="1"/>
      <c r="M103" s="1"/>
    </row>
    <row r="104" spans="2:13" s="4" customFormat="1" ht="18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2:13" s="4" customFormat="1" ht="18" customHeight="1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2:13" s="4" customFormat="1" ht="18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2:13" s="4" customFormat="1" ht="18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2:13" s="4" customFormat="1" ht="18" customHeight="1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2:13" s="4" customFormat="1" ht="18" customHeight="1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2:13" s="4" customFormat="1" ht="18" customHeight="1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2:13" s="4" customFormat="1" ht="18" customHeight="1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2:13" s="4" customFormat="1" ht="18" customHeight="1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2:9" s="4" customFormat="1" ht="18" customHeight="1">
      <c r="B113" s="5"/>
      <c r="C113" s="5"/>
      <c r="D113" s="5"/>
      <c r="E113" s="5"/>
      <c r="F113" s="5"/>
      <c r="G113" s="5"/>
      <c r="H113" s="5"/>
      <c r="I113" s="5"/>
    </row>
    <row r="114" spans="2:9" s="4" customFormat="1" ht="18" customHeight="1">
      <c r="B114" s="3"/>
      <c r="C114" s="3"/>
      <c r="D114" s="3"/>
      <c r="E114" s="3"/>
      <c r="F114" s="3"/>
      <c r="G114" s="3"/>
      <c r="H114" s="3"/>
      <c r="I114" s="3"/>
    </row>
    <row r="115" spans="2:9" s="4" customFormat="1" ht="18" customHeight="1">
      <c r="B115" s="1"/>
      <c r="C115" s="1"/>
      <c r="D115" s="1"/>
      <c r="E115" s="1"/>
      <c r="F115" s="1"/>
      <c r="G115" s="1"/>
      <c r="H115" s="1"/>
      <c r="I115" s="1"/>
    </row>
    <row r="116" spans="2:9" s="4" customFormat="1" ht="18" customHeight="1">
      <c r="B116" s="1"/>
      <c r="C116" s="1"/>
      <c r="D116" s="1"/>
      <c r="E116" s="1"/>
      <c r="F116" s="1"/>
      <c r="G116" s="1"/>
      <c r="H116" s="1"/>
      <c r="I116" s="1"/>
    </row>
    <row r="117" spans="2:9" s="4" customFormat="1" ht="18" customHeight="1">
      <c r="B117" s="4"/>
      <c r="C117" s="4"/>
      <c r="D117" s="4"/>
      <c r="E117" s="4"/>
      <c r="F117" s="4"/>
      <c r="G117" s="4"/>
      <c r="H117" s="4"/>
      <c r="I117" s="4"/>
    </row>
    <row r="118" spans="2:9" s="4" customFormat="1" ht="18" customHeight="1">
      <c r="B118" s="4"/>
      <c r="C118" s="4"/>
      <c r="D118" s="4"/>
      <c r="E118" s="4"/>
      <c r="F118" s="4"/>
      <c r="G118" s="4"/>
      <c r="H118" s="4"/>
      <c r="I118" s="4"/>
    </row>
    <row r="119" spans="2:9" s="4" customFormat="1" ht="18" customHeight="1">
      <c r="B119" s="4"/>
      <c r="C119" s="4"/>
      <c r="D119" s="4"/>
      <c r="E119" s="4"/>
      <c r="F119" s="4"/>
      <c r="G119" s="4"/>
      <c r="H119" s="4"/>
      <c r="I119" s="4"/>
    </row>
    <row r="120" spans="2:9" s="4" customFormat="1" ht="18" customHeight="1">
      <c r="B120" s="4"/>
      <c r="C120" s="4"/>
      <c r="D120" s="4"/>
      <c r="E120" s="4"/>
      <c r="F120" s="4"/>
      <c r="G120" s="4"/>
      <c r="H120" s="4"/>
      <c r="I120" s="4"/>
    </row>
    <row r="121" spans="2:9" s="4" customFormat="1" ht="18" customHeight="1">
      <c r="B121" s="4"/>
      <c r="C121" s="4"/>
      <c r="D121" s="4"/>
      <c r="E121" s="4"/>
      <c r="F121" s="4"/>
      <c r="G121" s="4"/>
      <c r="H121" s="4"/>
      <c r="I121" s="4"/>
    </row>
    <row r="122" spans="2:9" s="4" customFormat="1" ht="18" customHeight="1">
      <c r="B122" s="4"/>
      <c r="C122" s="4"/>
      <c r="D122" s="4"/>
      <c r="E122" s="4"/>
      <c r="F122" s="4"/>
      <c r="G122" s="4"/>
      <c r="H122" s="4"/>
      <c r="I122" s="4"/>
    </row>
    <row r="123" spans="2:9" s="4" customFormat="1" ht="18" customHeight="1">
      <c r="B123" s="4"/>
      <c r="C123" s="4"/>
      <c r="D123" s="4"/>
      <c r="E123" s="4"/>
      <c r="F123" s="4"/>
      <c r="G123" s="4"/>
      <c r="H123" s="4"/>
      <c r="I123" s="4"/>
    </row>
    <row r="124" spans="2:9" s="4" customFormat="1" ht="18" customHeight="1">
      <c r="B124" s="4"/>
      <c r="C124" s="4"/>
      <c r="D124" s="4"/>
      <c r="E124" s="4"/>
      <c r="F124" s="4"/>
      <c r="G124" s="4"/>
      <c r="H124" s="4"/>
      <c r="I124" s="4"/>
    </row>
    <row r="125" spans="2:9" s="4" customFormat="1" ht="18" customHeight="1">
      <c r="B125" s="4"/>
      <c r="C125" s="4"/>
      <c r="D125" s="4"/>
      <c r="E125" s="4"/>
      <c r="F125" s="4"/>
      <c r="G125" s="4"/>
      <c r="H125" s="4"/>
      <c r="I125" s="4"/>
    </row>
    <row r="126" spans="2:9" s="4" customFormat="1" ht="18" customHeight="1">
      <c r="B126" s="4"/>
      <c r="C126" s="4"/>
      <c r="D126" s="4"/>
      <c r="E126" s="4"/>
      <c r="F126" s="4"/>
      <c r="G126" s="4"/>
      <c r="H126" s="4"/>
      <c r="I126" s="4"/>
    </row>
    <row r="127" spans="2:9" s="4" customFormat="1" ht="18" customHeight="1">
      <c r="B127" s="4"/>
      <c r="C127" s="4"/>
      <c r="D127" s="4"/>
      <c r="E127" s="4"/>
      <c r="F127" s="4"/>
      <c r="G127" s="4"/>
      <c r="H127" s="4"/>
      <c r="I127" s="4"/>
    </row>
    <row r="128" spans="2:9" s="4" customFormat="1" ht="18" customHeight="1">
      <c r="B128" s="4"/>
      <c r="C128" s="4"/>
      <c r="D128" s="4"/>
      <c r="E128" s="4"/>
      <c r="F128" s="4"/>
      <c r="G128" s="4"/>
      <c r="H128" s="4"/>
      <c r="I128" s="4"/>
    </row>
    <row r="129" spans="2:13" s="4" customFormat="1" ht="18" customHeight="1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2:13" s="4" customFormat="1" ht="18" customHeight="1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2:13" s="4" customFormat="1" ht="18" customHeight="1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2:13" s="4" customFormat="1" ht="18" customHeight="1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2:13" s="4" customFormat="1" ht="18" customHeight="1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2:13" s="4" customFormat="1" ht="18" customHeight="1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2:13" s="4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2:13" s="4" customFormat="1" ht="18" customHeight="1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2:13" s="4" customFormat="1" ht="18" customHeight="1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2:13" s="4" customFormat="1" ht="18" customHeight="1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2:13" s="4" customFormat="1" ht="18" customHeight="1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2:13" s="4" customFormat="1" ht="18" customHeight="1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2:13" s="5" customFormat="1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2:13" s="3" customFormat="1" ht="12.95" customHeight="1">
      <c r="B142" s="4"/>
      <c r="C142" s="4"/>
      <c r="D142" s="4"/>
      <c r="E142" s="4"/>
      <c r="F142" s="4"/>
      <c r="G142" s="4"/>
      <c r="H142" s="4"/>
      <c r="I142" s="4"/>
      <c r="J142" s="5"/>
      <c r="K142" s="5"/>
      <c r="L142" s="5"/>
      <c r="M142" s="5"/>
    </row>
    <row r="143" spans="2:13" ht="18" customHeight="1">
      <c r="B143" s="4"/>
      <c r="C143" s="4"/>
      <c r="D143" s="4"/>
      <c r="E143" s="4"/>
      <c r="F143" s="4"/>
      <c r="G143" s="4"/>
      <c r="H143" s="4"/>
      <c r="I143" s="4"/>
      <c r="J143" s="3"/>
      <c r="K143" s="3"/>
      <c r="L143" s="3"/>
      <c r="M143" s="3"/>
    </row>
    <row r="144" spans="2:13" ht="27" customHeight="1">
      <c r="B144" s="4"/>
      <c r="C144" s="4"/>
      <c r="D144" s="4"/>
      <c r="E144" s="4"/>
      <c r="F144" s="4"/>
      <c r="G144" s="4"/>
      <c r="H144" s="4"/>
      <c r="I144" s="4"/>
    </row>
    <row r="145" spans="10:13" s="4" customFormat="1" ht="14.45" customHeight="1">
      <c r="J145" s="1"/>
      <c r="K145" s="1"/>
      <c r="L145" s="1"/>
      <c r="M145" s="1"/>
    </row>
    <row r="146" spans="10:13" s="4" customFormat="1" ht="14.45" customHeight="1">
      <c r="J146" s="4"/>
      <c r="K146" s="4"/>
      <c r="L146" s="4"/>
      <c r="M146" s="4"/>
    </row>
    <row r="147" spans="10:13" s="4" customFormat="1" ht="14.45" customHeight="1">
      <c r="J147" s="4"/>
      <c r="K147" s="4"/>
      <c r="L147" s="4"/>
      <c r="M147" s="4"/>
    </row>
    <row r="148" spans="10:13" s="4" customFormat="1" ht="14.45" customHeight="1">
      <c r="J148" s="4"/>
      <c r="K148" s="4"/>
      <c r="L148" s="4"/>
      <c r="M148" s="4"/>
    </row>
    <row r="149" spans="10:13" s="4" customFormat="1" ht="14.45" customHeight="1">
      <c r="J149" s="4"/>
      <c r="K149" s="4"/>
      <c r="L149" s="4"/>
      <c r="M149" s="4"/>
    </row>
    <row r="150" spans="10:13" s="4" customFormat="1" ht="14.45" customHeight="1">
      <c r="J150" s="4"/>
      <c r="K150" s="4"/>
      <c r="L150" s="4"/>
      <c r="M150" s="4"/>
    </row>
    <row r="151" spans="10:13" s="4" customFormat="1" ht="14.45" customHeight="1">
      <c r="J151" s="4"/>
      <c r="K151" s="4"/>
      <c r="L151" s="4"/>
      <c r="M151" s="4"/>
    </row>
    <row r="152" spans="10:13" s="4" customFormat="1" ht="14.45" customHeight="1">
      <c r="J152" s="4"/>
      <c r="K152" s="4"/>
      <c r="L152" s="4"/>
      <c r="M152" s="4"/>
    </row>
    <row r="153" spans="10:13" s="4" customFormat="1" ht="14.45" customHeight="1">
      <c r="J153" s="4"/>
      <c r="K153" s="4"/>
      <c r="L153" s="4"/>
      <c r="M153" s="4"/>
    </row>
    <row r="154" spans="10:13" s="4" customFormat="1" ht="14.45" customHeight="1">
      <c r="J154" s="4"/>
      <c r="K154" s="4"/>
      <c r="L154" s="4"/>
      <c r="M154" s="4"/>
    </row>
    <row r="155" spans="10:13" s="4" customFormat="1" ht="14.45" customHeight="1">
      <c r="J155" s="4"/>
      <c r="K155" s="4"/>
      <c r="L155" s="4"/>
      <c r="M155" s="4"/>
    </row>
    <row r="156" spans="10:13" s="4" customFormat="1" ht="14.45" customHeight="1">
      <c r="J156" s="4"/>
      <c r="K156" s="4"/>
      <c r="L156" s="4"/>
      <c r="M156" s="4"/>
    </row>
    <row r="157" spans="10:13" s="4" customFormat="1" ht="14.45" customHeight="1">
      <c r="J157" s="4"/>
      <c r="K157" s="4"/>
      <c r="L157" s="4"/>
      <c r="M157" s="4"/>
    </row>
    <row r="158" spans="10:13" s="4" customFormat="1" ht="14.45" customHeight="1">
      <c r="J158" s="4"/>
      <c r="K158" s="4"/>
      <c r="L158" s="4"/>
      <c r="M158" s="4"/>
    </row>
    <row r="159" spans="10:13" s="4" customFormat="1" ht="14.45" customHeight="1">
      <c r="J159" s="4"/>
      <c r="K159" s="4"/>
      <c r="L159" s="4"/>
      <c r="M159" s="4"/>
    </row>
    <row r="160" spans="10:13" s="4" customFormat="1" ht="14.45" customHeight="1">
      <c r="J160" s="4"/>
      <c r="K160" s="4"/>
      <c r="L160" s="4"/>
      <c r="M160" s="4"/>
    </row>
    <row r="161" spans="2:9" s="4" customFormat="1" ht="14.45" customHeight="1">
      <c r="B161" s="4"/>
      <c r="C161" s="4"/>
      <c r="D161" s="4"/>
      <c r="E161" s="4"/>
      <c r="F161" s="4"/>
      <c r="G161" s="4"/>
      <c r="H161" s="4"/>
      <c r="I161" s="4"/>
    </row>
    <row r="162" spans="2:9" s="4" customFormat="1" ht="14.45" customHeight="1">
      <c r="B162" s="4"/>
      <c r="C162" s="4"/>
      <c r="D162" s="4"/>
      <c r="E162" s="4"/>
      <c r="F162" s="4"/>
      <c r="G162" s="4"/>
      <c r="H162" s="4"/>
      <c r="I162" s="4"/>
    </row>
    <row r="163" spans="2:9" s="4" customFormat="1" ht="14.45" customHeight="1">
      <c r="B163" s="4"/>
      <c r="C163" s="4"/>
      <c r="D163" s="4"/>
      <c r="E163" s="4"/>
      <c r="F163" s="4"/>
      <c r="G163" s="4"/>
      <c r="H163" s="4"/>
      <c r="I163" s="4"/>
    </row>
    <row r="164" spans="2:9" s="4" customFormat="1" ht="14.45" customHeight="1">
      <c r="B164" s="4"/>
      <c r="C164" s="4"/>
      <c r="D164" s="4"/>
      <c r="E164" s="4"/>
      <c r="F164" s="4"/>
      <c r="G164" s="4"/>
      <c r="H164" s="4"/>
      <c r="I164" s="4"/>
    </row>
    <row r="165" spans="2:9" s="4" customFormat="1" ht="14.45" customHeight="1">
      <c r="B165" s="4"/>
      <c r="C165" s="4"/>
      <c r="D165" s="4"/>
      <c r="E165" s="4"/>
      <c r="F165" s="4"/>
      <c r="G165" s="4"/>
      <c r="H165" s="4"/>
      <c r="I165" s="4"/>
    </row>
    <row r="166" spans="2:9" s="4" customFormat="1" ht="14.45" customHeight="1">
      <c r="B166" s="4"/>
      <c r="C166" s="4"/>
      <c r="D166" s="4"/>
      <c r="E166" s="4"/>
      <c r="F166" s="4"/>
      <c r="G166" s="4"/>
      <c r="H166" s="4"/>
      <c r="I166" s="4"/>
    </row>
    <row r="167" spans="2:9" s="4" customFormat="1" ht="14.45" customHeight="1">
      <c r="B167" s="4"/>
      <c r="C167" s="4"/>
      <c r="D167" s="4"/>
      <c r="E167" s="4"/>
      <c r="F167" s="4"/>
      <c r="G167" s="4"/>
      <c r="H167" s="4"/>
      <c r="I167" s="4"/>
    </row>
    <row r="168" spans="2:9" s="4" customFormat="1" ht="14.45" customHeight="1">
      <c r="B168" s="4"/>
      <c r="C168" s="4"/>
      <c r="D168" s="4"/>
      <c r="E168" s="4"/>
      <c r="F168" s="4"/>
      <c r="G168" s="4"/>
      <c r="H168" s="4"/>
      <c r="I168" s="4"/>
    </row>
    <row r="169" spans="2:9" s="4" customFormat="1" ht="14.45" customHeight="1">
      <c r="B169" s="4"/>
      <c r="C169" s="4"/>
      <c r="D169" s="4"/>
      <c r="E169" s="4"/>
      <c r="F169" s="4"/>
      <c r="G169" s="4"/>
      <c r="H169" s="4"/>
      <c r="I169" s="4"/>
    </row>
    <row r="170" spans="2:9" s="4" customFormat="1" ht="14.45" customHeight="1">
      <c r="B170" s="4"/>
      <c r="C170" s="4"/>
      <c r="D170" s="4"/>
      <c r="E170" s="4"/>
      <c r="F170" s="4"/>
      <c r="G170" s="4"/>
      <c r="H170" s="4"/>
      <c r="I170" s="4"/>
    </row>
    <row r="171" spans="2:9" s="4" customFormat="1" ht="14.45" customHeight="1">
      <c r="B171" s="4"/>
      <c r="C171" s="4"/>
      <c r="D171" s="4"/>
      <c r="E171" s="4"/>
      <c r="F171" s="4"/>
      <c r="G171" s="4"/>
      <c r="H171" s="4"/>
      <c r="I171" s="4"/>
    </row>
    <row r="172" spans="2:9" s="4" customFormat="1" ht="14.45" customHeight="1">
      <c r="B172" s="4"/>
      <c r="C172" s="4"/>
      <c r="D172" s="4"/>
      <c r="E172" s="4"/>
      <c r="F172" s="4"/>
      <c r="G172" s="4"/>
      <c r="H172" s="4"/>
      <c r="I172" s="4"/>
    </row>
    <row r="173" spans="2:9" s="4" customFormat="1" ht="14.45" customHeight="1">
      <c r="B173" s="6"/>
      <c r="C173" s="6"/>
      <c r="D173" s="6"/>
      <c r="E173" s="6"/>
      <c r="F173" s="6"/>
      <c r="G173" s="6"/>
      <c r="H173" s="6"/>
      <c r="I173" s="6"/>
    </row>
    <row r="174" spans="2:9" s="4" customFormat="1" ht="14.45" customHeight="1">
      <c r="B174" s="1"/>
      <c r="C174" s="1"/>
      <c r="D174" s="1"/>
      <c r="E174" s="1"/>
      <c r="F174" s="1"/>
      <c r="G174" s="1"/>
      <c r="H174" s="1"/>
      <c r="I174" s="1"/>
    </row>
    <row r="175" spans="2:9" s="4" customFormat="1" ht="14.45" customHeight="1">
      <c r="B175" s="82"/>
      <c r="C175" s="82"/>
      <c r="D175" s="82"/>
      <c r="E175" s="82"/>
      <c r="F175" s="82"/>
      <c r="G175" s="82"/>
      <c r="H175" s="82"/>
      <c r="I175" s="82"/>
    </row>
    <row r="176" spans="2:9" s="4" customFormat="1" ht="14.45" customHeight="1">
      <c r="B176" s="82"/>
      <c r="C176" s="82"/>
      <c r="D176" s="82"/>
      <c r="E176" s="82"/>
      <c r="F176" s="82"/>
      <c r="G176" s="82"/>
      <c r="H176" s="82"/>
      <c r="I176" s="82"/>
    </row>
    <row r="177" spans="2:9" s="4" customFormat="1" ht="14.45" customHeight="1">
      <c r="B177" s="82"/>
      <c r="C177" s="82"/>
      <c r="D177" s="82"/>
      <c r="E177" s="82"/>
      <c r="F177" s="82"/>
      <c r="G177" s="82"/>
      <c r="H177" s="82"/>
      <c r="I177" s="82"/>
    </row>
    <row r="178" spans="2:9" s="4" customFormat="1" ht="14.45" customHeight="1">
      <c r="B178" s="82"/>
      <c r="C178" s="82"/>
      <c r="D178" s="82"/>
      <c r="E178" s="82"/>
      <c r="F178" s="82"/>
      <c r="G178" s="82"/>
      <c r="H178" s="82"/>
      <c r="I178" s="82"/>
    </row>
    <row r="179" spans="2:9" s="4" customFormat="1" ht="14.45" customHeight="1">
      <c r="B179" s="82"/>
      <c r="C179" s="82"/>
      <c r="D179" s="82"/>
      <c r="E179" s="82"/>
      <c r="F179" s="82"/>
      <c r="G179" s="82"/>
      <c r="H179" s="82"/>
      <c r="I179" s="82"/>
    </row>
    <row r="180" spans="2:9" s="4" customFormat="1" ht="14.45" customHeight="1">
      <c r="B180" s="82"/>
      <c r="C180" s="82"/>
      <c r="D180" s="82"/>
      <c r="E180" s="82"/>
      <c r="F180" s="82"/>
      <c r="G180" s="82"/>
      <c r="H180" s="82"/>
      <c r="I180" s="82"/>
    </row>
    <row r="181" spans="2:9" s="4" customFormat="1" ht="14.45" customHeight="1">
      <c r="B181" s="82"/>
      <c r="C181" s="82"/>
      <c r="D181" s="82"/>
      <c r="E181" s="82"/>
      <c r="F181" s="82"/>
      <c r="G181" s="82"/>
      <c r="H181" s="82"/>
      <c r="I181" s="82"/>
    </row>
    <row r="182" spans="2:9" s="4" customFormat="1" ht="14.45" customHeight="1">
      <c r="B182" s="82"/>
      <c r="C182" s="82"/>
      <c r="D182" s="82"/>
      <c r="E182" s="82"/>
      <c r="F182" s="82"/>
      <c r="G182" s="82"/>
      <c r="H182" s="82"/>
      <c r="I182" s="82"/>
    </row>
    <row r="183" spans="2:9" s="4" customFormat="1" ht="14.45" customHeight="1">
      <c r="B183" s="82"/>
      <c r="C183" s="82"/>
      <c r="D183" s="82"/>
      <c r="E183" s="82"/>
      <c r="F183" s="82"/>
      <c r="G183" s="82"/>
      <c r="H183" s="82"/>
      <c r="I183" s="82"/>
    </row>
    <row r="184" spans="2:9" s="4" customFormat="1" ht="14.45" customHeight="1">
      <c r="B184" s="82"/>
      <c r="C184" s="82"/>
      <c r="D184" s="82"/>
      <c r="E184" s="82"/>
      <c r="F184" s="82"/>
      <c r="G184" s="82"/>
      <c r="H184" s="82"/>
      <c r="I184" s="82"/>
    </row>
    <row r="185" spans="2:9" s="4" customFormat="1" ht="14.45" customHeight="1">
      <c r="B185" s="2"/>
      <c r="C185" s="2"/>
      <c r="D185" s="2"/>
      <c r="E185" s="2"/>
      <c r="F185" s="2"/>
      <c r="G185" s="2"/>
      <c r="H185" s="2"/>
      <c r="I185" s="2"/>
    </row>
    <row r="186" spans="2:9" s="4" customFormat="1" ht="14.45" customHeight="1">
      <c r="B186" s="4"/>
      <c r="C186" s="4"/>
      <c r="D186" s="4"/>
      <c r="E186" s="4"/>
      <c r="F186" s="4"/>
      <c r="G186" s="4"/>
      <c r="H186" s="4"/>
      <c r="I186" s="4"/>
    </row>
    <row r="187" spans="2:9" s="4" customFormat="1" ht="14.45" customHeight="1">
      <c r="B187" s="4"/>
      <c r="C187" s="4"/>
      <c r="D187" s="4"/>
      <c r="E187" s="4"/>
      <c r="F187" s="4"/>
      <c r="G187" s="4"/>
      <c r="H187" s="4"/>
      <c r="I187" s="4"/>
    </row>
    <row r="188" spans="2:9" s="4" customFormat="1" ht="14.45" customHeight="1">
      <c r="B188" s="4"/>
      <c r="C188" s="4"/>
      <c r="D188" s="4"/>
      <c r="E188" s="4"/>
      <c r="F188" s="4"/>
      <c r="G188" s="4"/>
      <c r="H188" s="4"/>
      <c r="I188" s="4"/>
    </row>
    <row r="189" spans="2:9" s="4" customFormat="1" ht="14.45" customHeight="1">
      <c r="B189" s="4"/>
      <c r="C189" s="4"/>
      <c r="D189" s="4"/>
      <c r="E189" s="4"/>
      <c r="F189" s="4"/>
      <c r="G189" s="4"/>
      <c r="H189" s="4"/>
      <c r="I189" s="4"/>
    </row>
    <row r="190" spans="2:9" s="4" customFormat="1" ht="14.45" customHeight="1">
      <c r="B190" s="4"/>
      <c r="C190" s="4"/>
      <c r="D190" s="4"/>
      <c r="E190" s="4"/>
      <c r="F190" s="4"/>
      <c r="G190" s="4"/>
      <c r="H190" s="4"/>
      <c r="I190" s="4"/>
    </row>
    <row r="191" spans="2:9" s="4" customFormat="1" ht="14.45" customHeight="1">
      <c r="B191" s="4"/>
      <c r="C191" s="4"/>
      <c r="D191" s="4"/>
      <c r="E191" s="4"/>
      <c r="F191" s="4"/>
      <c r="G191" s="4"/>
      <c r="H191" s="4"/>
      <c r="I191" s="4"/>
    </row>
    <row r="192" spans="2:9" s="4" customFormat="1" ht="14.45" customHeight="1">
      <c r="B192" s="4"/>
      <c r="C192" s="4"/>
      <c r="D192" s="4"/>
      <c r="E192" s="4"/>
      <c r="F192" s="4"/>
      <c r="G192" s="4"/>
      <c r="H192" s="4"/>
      <c r="I192" s="4"/>
    </row>
    <row r="193" spans="2:13" s="4" customFormat="1" ht="14.45" customHeight="1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2:13" s="4" customFormat="1" ht="14.45" customHeight="1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2:13" s="5" customFormat="1" ht="14.45" customHeight="1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2:13" s="3" customFormat="1" ht="12.95" customHeight="1">
      <c r="B196" s="4"/>
      <c r="C196" s="4"/>
      <c r="D196" s="4"/>
      <c r="E196" s="4"/>
      <c r="F196" s="4"/>
      <c r="G196" s="4"/>
      <c r="H196" s="4"/>
      <c r="I196" s="4"/>
      <c r="J196" s="5"/>
      <c r="K196" s="5"/>
      <c r="L196" s="5"/>
      <c r="M196" s="5"/>
    </row>
    <row r="197" spans="2:13" ht="18" customHeight="1">
      <c r="B197" s="4"/>
      <c r="C197" s="4"/>
      <c r="D197" s="4"/>
      <c r="E197" s="4"/>
      <c r="F197" s="4"/>
      <c r="G197" s="4"/>
      <c r="H197" s="4"/>
      <c r="I197" s="4"/>
      <c r="J197" s="3"/>
      <c r="K197" s="3"/>
      <c r="L197" s="3"/>
      <c r="M197" s="3"/>
    </row>
    <row r="198" spans="2:13" ht="27" customHeight="1">
      <c r="B198" s="4"/>
      <c r="C198" s="4"/>
      <c r="D198" s="4"/>
      <c r="E198" s="4"/>
      <c r="F198" s="4"/>
      <c r="G198" s="4"/>
      <c r="H198" s="4"/>
      <c r="I198" s="4"/>
    </row>
    <row r="199" spans="2:13" s="4" customFormat="1" ht="13.5" customHeight="1">
      <c r="B199" s="4"/>
      <c r="C199" s="4"/>
      <c r="D199" s="4"/>
      <c r="E199" s="4"/>
      <c r="F199" s="4"/>
      <c r="G199" s="4"/>
      <c r="H199" s="4"/>
      <c r="I199" s="4"/>
      <c r="J199" s="1"/>
      <c r="K199" s="1"/>
      <c r="L199" s="1"/>
      <c r="M199" s="1"/>
    </row>
    <row r="200" spans="2:13" s="4" customFormat="1" ht="13.5" customHeight="1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2:13" s="4" customFormat="1" ht="13.5" customHeight="1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2:13" s="4" customFormat="1" ht="13.5" customHeight="1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2:13" s="4" customFormat="1" ht="13.5" customHeight="1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2:13" s="4" customFormat="1" ht="13.5" customHeight="1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2:13" s="4" customFormat="1" ht="13.5" customHeight="1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2:13" s="4" customFormat="1" ht="13.5" customHeight="1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2:13" s="4" customFormat="1" ht="13.5" customHeight="1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2:13" s="4" customFormat="1" ht="13.5" customHeight="1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9" s="4" customFormat="1" ht="13.5" customHeight="1">
      <c r="A209" s="4"/>
      <c r="B209" s="4"/>
      <c r="C209" s="4"/>
      <c r="D209" s="4"/>
      <c r="E209" s="4"/>
      <c r="F209" s="4"/>
      <c r="G209" s="4"/>
      <c r="H209" s="4"/>
      <c r="I209" s="4"/>
    </row>
    <row r="210" spans="1:9" s="4" customFormat="1" ht="13.5" customHeight="1">
      <c r="A210" s="4"/>
      <c r="B210" s="4"/>
      <c r="C210" s="4"/>
      <c r="D210" s="4"/>
      <c r="E210" s="4"/>
      <c r="F210" s="4"/>
      <c r="G210" s="4"/>
      <c r="H210" s="4"/>
      <c r="I210" s="4"/>
    </row>
    <row r="211" spans="1:9" s="4" customFormat="1" ht="13.5" customHeight="1">
      <c r="A211" s="4"/>
      <c r="B211" s="4"/>
      <c r="C211" s="4"/>
      <c r="D211" s="4"/>
      <c r="E211" s="4"/>
      <c r="F211" s="4"/>
      <c r="G211" s="4"/>
      <c r="H211" s="4"/>
      <c r="I211" s="4"/>
    </row>
    <row r="212" spans="1:9" s="4" customFormat="1" ht="13.5" customHeight="1">
      <c r="A212" s="1"/>
      <c r="B212" s="4"/>
      <c r="C212" s="4"/>
      <c r="D212" s="4"/>
      <c r="E212" s="4"/>
      <c r="F212" s="4"/>
      <c r="G212" s="4"/>
      <c r="H212" s="4"/>
      <c r="I212" s="4"/>
    </row>
    <row r="213" spans="1:9" s="4" customFormat="1" ht="13.5" customHeight="1">
      <c r="A213" s="1"/>
      <c r="B213" s="4"/>
      <c r="C213" s="4"/>
      <c r="D213" s="4"/>
      <c r="E213" s="4"/>
      <c r="F213" s="4"/>
      <c r="G213" s="1"/>
      <c r="H213" s="1"/>
      <c r="I213" s="4"/>
    </row>
    <row r="214" spans="1:9" s="4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4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4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4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4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4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4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4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4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4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4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4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4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4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4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4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4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4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4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4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4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4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4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4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4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4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4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4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4"/>
      <c r="K241" s="4"/>
      <c r="L241" s="4"/>
      <c r="M241" s="4"/>
    </row>
    <row r="242" spans="1:13" s="4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4"/>
      <c r="K242" s="4"/>
      <c r="L242" s="4"/>
      <c r="M242" s="4"/>
    </row>
    <row r="243" spans="1:13" s="4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4"/>
      <c r="K243" s="4"/>
      <c r="L243" s="4"/>
      <c r="M243" s="4"/>
    </row>
    <row r="244" spans="1:13" s="4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4"/>
      <c r="K244" s="4"/>
      <c r="L244" s="4"/>
      <c r="M244" s="4"/>
    </row>
    <row r="245" spans="1:13" s="4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4"/>
      <c r="K245" s="4"/>
      <c r="L245" s="4"/>
      <c r="M245" s="4"/>
    </row>
    <row r="246" spans="1:13" s="4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4"/>
      <c r="K246" s="4"/>
      <c r="L246" s="4"/>
      <c r="M246" s="4"/>
    </row>
    <row r="247" spans="1:13" s="4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4"/>
      <c r="K247" s="4"/>
      <c r="L247" s="4"/>
      <c r="M247" s="4"/>
    </row>
    <row r="248" spans="1:13" s="4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4"/>
      <c r="K248" s="4"/>
      <c r="L248" s="4"/>
      <c r="M248" s="4"/>
    </row>
    <row r="249" spans="1:13" s="4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4"/>
      <c r="K249" s="4"/>
      <c r="L249" s="4"/>
      <c r="M249" s="4"/>
    </row>
    <row r="250" spans="1:13" s="4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4"/>
      <c r="K250" s="4"/>
      <c r="L250" s="4"/>
      <c r="M250" s="4"/>
    </row>
    <row r="251" spans="1:13" s="4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4"/>
      <c r="K251" s="4"/>
      <c r="L251" s="4"/>
      <c r="M251" s="4"/>
    </row>
    <row r="252" spans="1:13" s="4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4"/>
      <c r="K252" s="4"/>
      <c r="L252" s="4"/>
      <c r="M252" s="4"/>
    </row>
    <row r="253" spans="1:13" s="4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4"/>
      <c r="K253" s="4"/>
      <c r="L253" s="4"/>
      <c r="M253" s="4"/>
    </row>
    <row r="254" spans="1:13" s="4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4"/>
      <c r="K254" s="4"/>
      <c r="L254" s="4"/>
      <c r="M254" s="4"/>
    </row>
    <row r="255" spans="1:13" s="6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4"/>
      <c r="K255" s="4"/>
      <c r="L255" s="4"/>
      <c r="M255" s="4"/>
    </row>
    <row r="256" spans="1:13" ht="15" customHeight="1">
      <c r="J256" s="6"/>
      <c r="K256" s="6"/>
      <c r="L256" s="6"/>
      <c r="M256" s="6"/>
    </row>
    <row r="257" spans="1:13" s="2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2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2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2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2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2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4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</row>
    <row r="264" spans="1:13" s="4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05"/>
      <c r="K264" s="105"/>
      <c r="L264" s="4"/>
      <c r="M264" s="4"/>
    </row>
    <row r="265" spans="1:13" s="2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05"/>
      <c r="K265" s="105"/>
      <c r="L265" s="4"/>
      <c r="M265" s="4"/>
    </row>
    <row r="266" spans="1:13" s="2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2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4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</row>
    <row r="269" spans="1:13" s="4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4"/>
      <c r="K269" s="4"/>
      <c r="L269" s="4"/>
      <c r="M269" s="4"/>
    </row>
    <row r="270" spans="1:13" s="4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4"/>
      <c r="K270" s="4"/>
      <c r="L270" s="4"/>
      <c r="M270" s="4"/>
    </row>
    <row r="271" spans="1:13" s="4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4"/>
      <c r="K271" s="4"/>
      <c r="L271" s="4"/>
      <c r="M271" s="4"/>
    </row>
    <row r="272" spans="1:13" s="4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4"/>
      <c r="K272" s="4"/>
      <c r="L272" s="4"/>
      <c r="M272" s="4"/>
    </row>
    <row r="273" spans="1:11" s="4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4"/>
      <c r="K273" s="4"/>
    </row>
    <row r="274" spans="1:11" s="4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4"/>
      <c r="K274" s="4"/>
    </row>
    <row r="275" spans="1:11" s="4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4"/>
      <c r="K275" s="4"/>
    </row>
    <row r="276" spans="1:11" s="4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05"/>
      <c r="K276" s="105"/>
    </row>
    <row r="277" spans="1:11" s="4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05"/>
      <c r="K277" s="105"/>
    </row>
    <row r="278" spans="1:11" s="4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05"/>
      <c r="K278" s="105"/>
    </row>
    <row r="279" spans="1:11" s="4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4"/>
      <c r="K279" s="4"/>
    </row>
    <row r="280" spans="1:11" s="4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05"/>
      <c r="K280" s="105"/>
    </row>
    <row r="281" spans="1:11" s="4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05"/>
      <c r="K281" s="105"/>
    </row>
    <row r="282" spans="1:11" s="4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05"/>
      <c r="K282" s="105"/>
    </row>
    <row r="283" spans="1:11" s="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05"/>
      <c r="K283" s="105"/>
    </row>
    <row r="284" spans="1:11" s="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05"/>
      <c r="K284" s="105"/>
    </row>
    <row r="285" spans="1:11" s="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05"/>
      <c r="K285" s="105"/>
    </row>
    <row r="286" spans="1:11" s="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05"/>
      <c r="K286" s="105"/>
    </row>
    <row r="287" spans="1:11" s="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05"/>
      <c r="K287" s="105"/>
    </row>
    <row r="288" spans="1:11" s="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05"/>
      <c r="K288" s="105"/>
    </row>
    <row r="289" spans="1:13" s="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05"/>
      <c r="K289" s="105"/>
      <c r="L289" s="4"/>
      <c r="M289" s="4"/>
    </row>
    <row r="290" spans="1:13" s="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05"/>
      <c r="K290" s="105"/>
      <c r="L290" s="4"/>
      <c r="M290" s="4"/>
    </row>
    <row r="291" spans="1:13" s="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05"/>
      <c r="K291" s="105"/>
      <c r="L291" s="4"/>
      <c r="M291" s="4"/>
    </row>
    <row r="292" spans="1:13" s="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05"/>
      <c r="K292" s="105"/>
      <c r="L292" s="4"/>
      <c r="M292" s="4"/>
    </row>
    <row r="293" spans="1:13" s="4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05"/>
      <c r="K293" s="105"/>
      <c r="L293" s="4"/>
      <c r="M293" s="4"/>
    </row>
    <row r="294" spans="1:13" s="4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05"/>
      <c r="K294" s="105"/>
      <c r="L294" s="4"/>
      <c r="M294" s="4"/>
    </row>
    <row r="295" spans="1:13" s="4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05"/>
      <c r="K295" s="105"/>
      <c r="L295" s="4"/>
      <c r="M295" s="4"/>
    </row>
    <row r="296" spans="1:13" ht="18" customHeight="1">
      <c r="J296" s="105"/>
      <c r="K296" s="105"/>
      <c r="L296" s="4"/>
      <c r="M296" s="4"/>
    </row>
  </sheetData>
  <mergeCells count="22">
    <mergeCell ref="B1:M1"/>
    <mergeCell ref="B2:M2"/>
    <mergeCell ref="B3:N3"/>
    <mergeCell ref="B4:N4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B6:I7"/>
    <mergeCell ref="J6:K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fitToWidth="1" fitToHeight="1" orientation="portrait" usePrinterDefaults="1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9"/>
  <sheetViews>
    <sheetView showGridLines="0" view="pageBreakPreview" zoomScale="130" zoomScaleSheetLayoutView="130" workbookViewId="0">
      <selection activeCell="O4" sqref="O4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14" ht="18" customHeight="1">
      <c r="B1" s="197" t="s">
        <v>83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4" ht="18" customHeight="1">
      <c r="A2" s="196"/>
      <c r="B2" s="198" t="s">
        <v>169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4" s="5" customFormat="1" ht="15.95" customHeight="1">
      <c r="B3" s="72" t="s">
        <v>16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s="5" customFormat="1" ht="15.95" customHeight="1">
      <c r="B4" s="73" t="s">
        <v>168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s="5" customFormat="1" ht="17.25" customHeight="1">
      <c r="M5" s="239" t="s">
        <v>164</v>
      </c>
    </row>
    <row r="6" spans="1:14" s="5" customFormat="1" ht="14.45" customHeight="1">
      <c r="B6" s="117" t="s">
        <v>2</v>
      </c>
      <c r="C6" s="129"/>
      <c r="D6" s="129"/>
      <c r="E6" s="129"/>
      <c r="F6" s="129"/>
      <c r="G6" s="129"/>
      <c r="H6" s="129"/>
      <c r="I6" s="222"/>
      <c r="J6" s="222"/>
      <c r="K6" s="223"/>
      <c r="L6" s="157" t="s">
        <v>6</v>
      </c>
      <c r="M6" s="240"/>
    </row>
    <row r="7" spans="1:14" s="5" customFormat="1" ht="14.45" customHeight="1">
      <c r="B7" s="199"/>
      <c r="C7" s="210"/>
      <c r="D7" s="210"/>
      <c r="E7" s="210"/>
      <c r="F7" s="210"/>
      <c r="G7" s="210"/>
      <c r="H7" s="210"/>
      <c r="I7" s="210"/>
      <c r="J7" s="210"/>
      <c r="K7" s="224"/>
      <c r="L7" s="158"/>
      <c r="M7" s="241"/>
    </row>
    <row r="8" spans="1:14" s="81" customFormat="1" ht="14.25" customHeight="1">
      <c r="B8" s="200" t="s">
        <v>119</v>
      </c>
      <c r="C8" s="211"/>
      <c r="D8" s="211"/>
      <c r="E8" s="206"/>
      <c r="F8" s="206"/>
      <c r="G8" s="211"/>
      <c r="H8" s="206"/>
      <c r="I8" s="211"/>
      <c r="J8" s="211"/>
      <c r="K8" s="225"/>
      <c r="L8" s="231"/>
      <c r="M8" s="242"/>
    </row>
    <row r="9" spans="1:14" s="2" customFormat="1" ht="14.25" customHeight="1">
      <c r="B9" s="76"/>
      <c r="C9" s="5" t="s">
        <v>120</v>
      </c>
      <c r="D9" s="5"/>
      <c r="E9" s="220"/>
      <c r="F9" s="220"/>
      <c r="G9" s="5"/>
      <c r="H9" s="220"/>
      <c r="I9" s="5"/>
      <c r="J9" s="5"/>
      <c r="K9" s="226"/>
      <c r="L9" s="232">
        <f>L10+L15</f>
        <v>48162729</v>
      </c>
      <c r="M9" s="243"/>
    </row>
    <row r="10" spans="1:14" s="69" customFormat="1" ht="13.5" customHeight="1">
      <c r="B10" s="76"/>
      <c r="D10" s="5" t="s">
        <v>121</v>
      </c>
      <c r="E10" s="220"/>
      <c r="F10" s="220"/>
      <c r="G10" s="220"/>
      <c r="H10" s="220"/>
      <c r="K10" s="226"/>
      <c r="L10" s="232">
        <f>SUM(L11:M14)</f>
        <v>13936057</v>
      </c>
      <c r="M10" s="243"/>
    </row>
    <row r="11" spans="1:14" s="69" customFormat="1" ht="13.5" customHeight="1">
      <c r="B11" s="76"/>
      <c r="E11" s="214" t="s">
        <v>33</v>
      </c>
      <c r="F11" s="220"/>
      <c r="G11" s="220"/>
      <c r="H11" s="220"/>
      <c r="K11" s="226"/>
      <c r="L11" s="232">
        <v>5550774</v>
      </c>
      <c r="M11" s="243"/>
    </row>
    <row r="12" spans="1:14" s="69" customFormat="1" ht="13.5" customHeight="1">
      <c r="B12" s="76"/>
      <c r="E12" s="214" t="s">
        <v>107</v>
      </c>
      <c r="F12" s="220"/>
      <c r="G12" s="220"/>
      <c r="H12" s="220"/>
      <c r="K12" s="226"/>
      <c r="L12" s="232">
        <v>7743058</v>
      </c>
      <c r="M12" s="243"/>
    </row>
    <row r="13" spans="1:14" s="69" customFormat="1" ht="13.5" customHeight="1">
      <c r="B13" s="201"/>
      <c r="E13" s="87" t="s">
        <v>122</v>
      </c>
      <c r="K13" s="226"/>
      <c r="L13" s="232">
        <v>327681</v>
      </c>
      <c r="M13" s="243"/>
    </row>
    <row r="14" spans="1:14" s="69" customFormat="1" ht="13.5" customHeight="1">
      <c r="B14" s="201"/>
      <c r="E14" s="5" t="s">
        <v>45</v>
      </c>
      <c r="K14" s="226"/>
      <c r="L14" s="232">
        <v>314544</v>
      </c>
      <c r="M14" s="243"/>
    </row>
    <row r="15" spans="1:14" s="69" customFormat="1" ht="13.5" customHeight="1">
      <c r="B15" s="201"/>
      <c r="D15" s="87" t="s">
        <v>123</v>
      </c>
      <c r="K15" s="226"/>
      <c r="L15" s="232">
        <f>SUM(L16:M19)</f>
        <v>34226672</v>
      </c>
      <c r="M15" s="243"/>
    </row>
    <row r="16" spans="1:14" s="69" customFormat="1" ht="13.5" customHeight="1">
      <c r="B16" s="201"/>
      <c r="E16" s="87" t="s">
        <v>124</v>
      </c>
      <c r="K16" s="226"/>
      <c r="L16" s="232">
        <v>15990249</v>
      </c>
      <c r="M16" s="243"/>
    </row>
    <row r="17" spans="2:13" s="69" customFormat="1" ht="13.5" customHeight="1">
      <c r="B17" s="201"/>
      <c r="E17" s="87" t="s">
        <v>79</v>
      </c>
      <c r="K17" s="226"/>
      <c r="L17" s="232">
        <v>17249974</v>
      </c>
      <c r="M17" s="243"/>
    </row>
    <row r="18" spans="2:13" s="69" customFormat="1" ht="13.5" customHeight="1">
      <c r="B18" s="201"/>
      <c r="E18" s="87" t="s">
        <v>125</v>
      </c>
      <c r="K18" s="226"/>
      <c r="L18" s="232">
        <v>251752</v>
      </c>
      <c r="M18" s="243"/>
    </row>
    <row r="19" spans="2:13" s="69" customFormat="1" ht="13.5" customHeight="1">
      <c r="B19" s="201"/>
      <c r="D19" s="80"/>
      <c r="E19" s="5" t="s">
        <v>45</v>
      </c>
      <c r="K19" s="226"/>
      <c r="L19" s="232">
        <v>734697</v>
      </c>
      <c r="M19" s="243"/>
    </row>
    <row r="20" spans="2:13" s="69" customFormat="1" ht="13.5" customHeight="1">
      <c r="B20" s="201"/>
      <c r="C20" s="5" t="s">
        <v>126</v>
      </c>
      <c r="D20" s="80"/>
      <c r="K20" s="226"/>
      <c r="L20" s="232">
        <f>SUM(L21:M24)</f>
        <v>51413465</v>
      </c>
      <c r="M20" s="243"/>
    </row>
    <row r="21" spans="2:13" s="69" customFormat="1" ht="13.5" customHeight="1">
      <c r="B21" s="201"/>
      <c r="D21" s="90" t="s">
        <v>127</v>
      </c>
      <c r="K21" s="226"/>
      <c r="L21" s="232">
        <v>22399061</v>
      </c>
      <c r="M21" s="243"/>
    </row>
    <row r="22" spans="2:13" s="69" customFormat="1" ht="13.5" customHeight="1">
      <c r="B22" s="201"/>
      <c r="D22" s="90" t="s">
        <v>111</v>
      </c>
      <c r="K22" s="226"/>
      <c r="L22" s="232">
        <v>22926145</v>
      </c>
      <c r="M22" s="243"/>
    </row>
    <row r="23" spans="2:13" s="69" customFormat="1" ht="13.5" customHeight="1">
      <c r="B23" s="201"/>
      <c r="D23" s="90" t="s">
        <v>129</v>
      </c>
      <c r="K23" s="226"/>
      <c r="L23" s="232">
        <v>2584861</v>
      </c>
      <c r="M23" s="243"/>
    </row>
    <row r="24" spans="2:13" s="69" customFormat="1" ht="13.5" customHeight="1">
      <c r="B24" s="201"/>
      <c r="D24" s="80" t="s">
        <v>131</v>
      </c>
      <c r="H24" s="80"/>
      <c r="K24" s="226"/>
      <c r="L24" s="232">
        <v>3503398</v>
      </c>
      <c r="M24" s="243"/>
    </row>
    <row r="25" spans="2:13" s="69" customFormat="1" ht="13.5" customHeight="1">
      <c r="B25" s="201"/>
      <c r="C25" s="5" t="s">
        <v>18</v>
      </c>
      <c r="D25" s="80"/>
      <c r="H25" s="80"/>
      <c r="K25" s="226"/>
      <c r="L25" s="232">
        <f>SUM(L26:M27)</f>
        <v>99</v>
      </c>
      <c r="M25" s="243"/>
    </row>
    <row r="26" spans="2:13" s="69" customFormat="1" ht="13.5" customHeight="1">
      <c r="B26" s="201"/>
      <c r="D26" s="90" t="s">
        <v>130</v>
      </c>
      <c r="K26" s="226"/>
      <c r="L26" s="232">
        <v>0</v>
      </c>
      <c r="M26" s="243"/>
    </row>
    <row r="27" spans="2:13" s="69" customFormat="1" ht="13.5" customHeight="1">
      <c r="B27" s="201"/>
      <c r="D27" s="80" t="s">
        <v>45</v>
      </c>
      <c r="K27" s="226"/>
      <c r="L27" s="232">
        <v>99</v>
      </c>
      <c r="M27" s="243"/>
    </row>
    <row r="28" spans="2:13" s="69" customFormat="1" ht="13.5" customHeight="1">
      <c r="B28" s="201"/>
      <c r="C28" s="5" t="s">
        <v>132</v>
      </c>
      <c r="D28" s="80"/>
      <c r="K28" s="226"/>
      <c r="L28" s="232">
        <v>2225</v>
      </c>
      <c r="M28" s="243"/>
    </row>
    <row r="29" spans="2:13" s="69" customFormat="1" ht="13.5" customHeight="1">
      <c r="B29" s="202" t="s">
        <v>133</v>
      </c>
      <c r="C29" s="212"/>
      <c r="D29" s="85"/>
      <c r="E29" s="212"/>
      <c r="F29" s="212"/>
      <c r="G29" s="212"/>
      <c r="H29" s="212"/>
      <c r="I29" s="212"/>
      <c r="J29" s="212"/>
      <c r="K29" s="227"/>
      <c r="L29" s="101">
        <f>L20-L9+L28-L25</f>
        <v>3252862</v>
      </c>
      <c r="M29" s="108"/>
    </row>
    <row r="30" spans="2:13" s="69" customFormat="1" ht="13.5" customHeight="1">
      <c r="B30" s="201" t="s">
        <v>134</v>
      </c>
      <c r="D30" s="80"/>
      <c r="H30" s="80"/>
      <c r="K30" s="226"/>
      <c r="L30" s="100"/>
      <c r="M30" s="107"/>
    </row>
    <row r="31" spans="2:13" s="69" customFormat="1" ht="13.5" customHeight="1">
      <c r="B31" s="201"/>
      <c r="C31" s="5" t="s">
        <v>135</v>
      </c>
      <c r="D31" s="80"/>
      <c r="K31" s="226"/>
      <c r="L31" s="232">
        <f>SUM(L32:M36)</f>
        <v>5199998</v>
      </c>
      <c r="M31" s="243"/>
    </row>
    <row r="32" spans="2:13" s="69" customFormat="1" ht="13.5" customHeight="1">
      <c r="B32" s="201"/>
      <c r="D32" s="90" t="s">
        <v>136</v>
      </c>
      <c r="K32" s="226"/>
      <c r="L32" s="232">
        <v>4690440</v>
      </c>
      <c r="M32" s="243"/>
    </row>
    <row r="33" spans="2:13" s="69" customFormat="1" ht="13.5" customHeight="1">
      <c r="B33" s="201"/>
      <c r="D33" s="90" t="s">
        <v>137</v>
      </c>
      <c r="K33" s="226"/>
      <c r="L33" s="232">
        <v>401356</v>
      </c>
      <c r="M33" s="243"/>
    </row>
    <row r="34" spans="2:13" s="69" customFormat="1" ht="13.5" customHeight="1">
      <c r="B34" s="201"/>
      <c r="D34" s="90" t="s">
        <v>138</v>
      </c>
      <c r="K34" s="226"/>
      <c r="L34" s="232">
        <v>0</v>
      </c>
      <c r="M34" s="243"/>
    </row>
    <row r="35" spans="2:13" s="69" customFormat="1" ht="13.5" customHeight="1">
      <c r="B35" s="201"/>
      <c r="D35" s="90" t="s">
        <v>139</v>
      </c>
      <c r="K35" s="226"/>
      <c r="L35" s="232">
        <v>108202</v>
      </c>
      <c r="M35" s="243"/>
    </row>
    <row r="36" spans="2:13" s="69" customFormat="1" ht="13.5" customHeight="1">
      <c r="B36" s="201"/>
      <c r="D36" s="80" t="s">
        <v>45</v>
      </c>
      <c r="K36" s="226"/>
      <c r="L36" s="232">
        <v>0</v>
      </c>
      <c r="M36" s="243"/>
    </row>
    <row r="37" spans="2:13" s="69" customFormat="1" ht="13.5" customHeight="1">
      <c r="B37" s="201"/>
      <c r="C37" s="5" t="s">
        <v>140</v>
      </c>
      <c r="D37" s="80"/>
      <c r="H37" s="80"/>
      <c r="K37" s="226"/>
      <c r="L37" s="232">
        <f>SUM(L38:M42)</f>
        <v>3141891</v>
      </c>
      <c r="M37" s="243"/>
    </row>
    <row r="38" spans="2:13" s="69" customFormat="1" ht="13.5" customHeight="1">
      <c r="B38" s="201"/>
      <c r="D38" s="90" t="s">
        <v>111</v>
      </c>
      <c r="H38" s="80"/>
      <c r="K38" s="226"/>
      <c r="L38" s="232">
        <v>1546857</v>
      </c>
      <c r="M38" s="243"/>
    </row>
    <row r="39" spans="2:13" s="69" customFormat="1" ht="13.5" customHeight="1">
      <c r="B39" s="201"/>
      <c r="D39" s="90" t="s">
        <v>141</v>
      </c>
      <c r="H39" s="80"/>
      <c r="K39" s="226"/>
      <c r="L39" s="232">
        <v>1215741</v>
      </c>
      <c r="M39" s="243"/>
    </row>
    <row r="40" spans="2:13" s="69" customFormat="1" ht="13.5" customHeight="1">
      <c r="B40" s="201"/>
      <c r="D40" s="90" t="s">
        <v>142</v>
      </c>
      <c r="K40" s="226"/>
      <c r="L40" s="232">
        <v>124060</v>
      </c>
      <c r="M40" s="243"/>
    </row>
    <row r="41" spans="2:13" s="69" customFormat="1" ht="13.5" customHeight="1">
      <c r="B41" s="201"/>
      <c r="D41" s="90" t="s">
        <v>143</v>
      </c>
      <c r="K41" s="226"/>
      <c r="L41" s="232">
        <v>26573</v>
      </c>
      <c r="M41" s="243"/>
    </row>
    <row r="42" spans="2:13" s="69" customFormat="1" ht="13.5" customHeight="1">
      <c r="B42" s="201"/>
      <c r="D42" s="80" t="s">
        <v>131</v>
      </c>
      <c r="K42" s="226"/>
      <c r="L42" s="232">
        <v>228660</v>
      </c>
      <c r="M42" s="243"/>
    </row>
    <row r="43" spans="2:13" s="69" customFormat="1" ht="13.5" customHeight="1">
      <c r="B43" s="202" t="s">
        <v>144</v>
      </c>
      <c r="C43" s="212"/>
      <c r="D43" s="85"/>
      <c r="E43" s="212"/>
      <c r="F43" s="212"/>
      <c r="G43" s="212"/>
      <c r="H43" s="212"/>
      <c r="I43" s="212"/>
      <c r="J43" s="212"/>
      <c r="K43" s="227"/>
      <c r="L43" s="101">
        <f>L37-L31</f>
        <v>-2058107</v>
      </c>
      <c r="M43" s="108"/>
    </row>
    <row r="44" spans="2:13" s="69" customFormat="1" ht="13.5" customHeight="1">
      <c r="B44" s="201" t="s">
        <v>145</v>
      </c>
      <c r="D44" s="80"/>
      <c r="K44" s="226"/>
      <c r="L44" s="100"/>
      <c r="M44" s="107"/>
    </row>
    <row r="45" spans="2:13" s="69" customFormat="1" ht="13.5" customHeight="1">
      <c r="B45" s="201"/>
      <c r="C45" s="5" t="s">
        <v>146</v>
      </c>
      <c r="D45" s="80"/>
      <c r="K45" s="226"/>
      <c r="L45" s="232">
        <f>SUM(L46:M47)</f>
        <v>4077238</v>
      </c>
      <c r="M45" s="243"/>
    </row>
    <row r="46" spans="2:13" s="69" customFormat="1" ht="13.5" customHeight="1">
      <c r="B46" s="201"/>
      <c r="D46" s="90" t="s">
        <v>12</v>
      </c>
      <c r="K46" s="226"/>
      <c r="L46" s="232">
        <v>3907836</v>
      </c>
      <c r="M46" s="243"/>
    </row>
    <row r="47" spans="2:13" s="69" customFormat="1" ht="13.5" customHeight="1">
      <c r="B47" s="201"/>
      <c r="D47" s="80" t="s">
        <v>45</v>
      </c>
      <c r="K47" s="226"/>
      <c r="L47" s="232">
        <v>169402</v>
      </c>
      <c r="M47" s="243"/>
    </row>
    <row r="48" spans="2:13" s="69" customFormat="1" ht="13.5" customHeight="1">
      <c r="B48" s="201"/>
      <c r="C48" s="5" t="s">
        <v>147</v>
      </c>
      <c r="D48" s="80"/>
      <c r="K48" s="226"/>
      <c r="L48" s="232">
        <f>SUM(L49:M50)</f>
        <v>3879663</v>
      </c>
      <c r="M48" s="243"/>
    </row>
    <row r="49" spans="2:13" s="69" customFormat="1" ht="13.5" customHeight="1">
      <c r="B49" s="201"/>
      <c r="D49" s="90" t="s">
        <v>148</v>
      </c>
      <c r="H49" s="220"/>
      <c r="K49" s="226"/>
      <c r="L49" s="232">
        <v>3879663</v>
      </c>
      <c r="M49" s="243"/>
    </row>
    <row r="50" spans="2:13" s="69" customFormat="1" ht="13.5" customHeight="1">
      <c r="B50" s="201"/>
      <c r="D50" s="80" t="s">
        <v>131</v>
      </c>
      <c r="H50" s="220"/>
      <c r="K50" s="226"/>
      <c r="L50" s="233">
        <v>0</v>
      </c>
      <c r="M50" s="244"/>
    </row>
    <row r="51" spans="2:13" s="69" customFormat="1" ht="13.5" customHeight="1">
      <c r="B51" s="202" t="s">
        <v>149</v>
      </c>
      <c r="C51" s="212"/>
      <c r="D51" s="85"/>
      <c r="E51" s="212"/>
      <c r="F51" s="212"/>
      <c r="G51" s="212"/>
      <c r="H51" s="221"/>
      <c r="I51" s="212"/>
      <c r="J51" s="212"/>
      <c r="K51" s="227"/>
      <c r="L51" s="101">
        <f>L48-L45</f>
        <v>-197575</v>
      </c>
      <c r="M51" s="108"/>
    </row>
    <row r="52" spans="2:13" s="69" customFormat="1" ht="13.5" customHeight="1">
      <c r="B52" s="203" t="s">
        <v>150</v>
      </c>
      <c r="C52" s="213"/>
      <c r="D52" s="213"/>
      <c r="E52" s="213"/>
      <c r="F52" s="213"/>
      <c r="G52" s="213"/>
      <c r="H52" s="213"/>
      <c r="I52" s="213"/>
      <c r="J52" s="213"/>
      <c r="K52" s="228"/>
      <c r="L52" s="234">
        <f>L29+L43+L51</f>
        <v>997180</v>
      </c>
      <c r="M52" s="245"/>
    </row>
    <row r="53" spans="2:13" s="69" customFormat="1" ht="13.5" customHeight="1">
      <c r="B53" s="204" t="s">
        <v>151</v>
      </c>
      <c r="C53" s="214"/>
      <c r="D53" s="214"/>
      <c r="E53" s="214"/>
      <c r="F53" s="214"/>
      <c r="G53" s="214"/>
      <c r="H53" s="214"/>
      <c r="I53" s="214"/>
      <c r="J53" s="214"/>
      <c r="K53" s="229"/>
      <c r="L53" s="100">
        <v>3112725</v>
      </c>
      <c r="M53" s="107"/>
    </row>
    <row r="54" spans="2:13" s="69" customFormat="1" ht="13.5" customHeight="1">
      <c r="B54" s="205" t="s">
        <v>49</v>
      </c>
      <c r="C54" s="215"/>
      <c r="D54" s="215"/>
      <c r="E54" s="215"/>
      <c r="F54" s="215"/>
      <c r="G54" s="215"/>
      <c r="H54" s="215"/>
      <c r="I54" s="215"/>
      <c r="J54" s="215"/>
      <c r="K54" s="230"/>
      <c r="L54" s="104">
        <f>L52+L53</f>
        <v>4109905</v>
      </c>
      <c r="M54" s="111"/>
    </row>
    <row r="55" spans="2:13" s="69" customFormat="1" ht="13.5" customHeight="1"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35"/>
      <c r="M55" s="246"/>
    </row>
    <row r="56" spans="2:13" s="69" customFormat="1" ht="13.5" customHeight="1">
      <c r="B56" s="207" t="s">
        <v>72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36">
        <v>247195</v>
      </c>
      <c r="M56" s="247"/>
    </row>
    <row r="57" spans="2:13" s="69" customFormat="1" ht="13.5" customHeight="1">
      <c r="B57" s="203" t="s">
        <v>152</v>
      </c>
      <c r="C57" s="217"/>
      <c r="D57" s="217"/>
      <c r="E57" s="217"/>
      <c r="F57" s="217"/>
      <c r="G57" s="217"/>
      <c r="H57" s="217"/>
      <c r="I57" s="217"/>
      <c r="J57" s="217"/>
      <c r="K57" s="217"/>
      <c r="L57" s="101">
        <v>94048</v>
      </c>
      <c r="M57" s="108"/>
    </row>
    <row r="58" spans="2:13" s="69" customFormat="1" ht="13.5" customHeight="1">
      <c r="B58" s="208" t="s">
        <v>153</v>
      </c>
      <c r="C58" s="218"/>
      <c r="D58" s="218"/>
      <c r="E58" s="218"/>
      <c r="F58" s="218"/>
      <c r="G58" s="218"/>
      <c r="H58" s="218"/>
      <c r="I58" s="218"/>
      <c r="J58" s="218"/>
      <c r="K58" s="218"/>
      <c r="L58" s="237">
        <f>L56+L57</f>
        <v>341243</v>
      </c>
      <c r="M58" s="248"/>
    </row>
    <row r="59" spans="2:13" s="69" customFormat="1" ht="13.5" customHeight="1">
      <c r="B59" s="209" t="s">
        <v>154</v>
      </c>
      <c r="C59" s="219"/>
      <c r="D59" s="86"/>
      <c r="E59" s="219"/>
      <c r="F59" s="219"/>
      <c r="G59" s="219"/>
      <c r="H59" s="219"/>
      <c r="I59" s="219"/>
      <c r="J59" s="219"/>
      <c r="K59" s="219"/>
      <c r="L59" s="104">
        <f>L54+L58</f>
        <v>4451148</v>
      </c>
      <c r="M59" s="111"/>
    </row>
    <row r="60" spans="2:13" s="69" customFormat="1" ht="3" customHeight="1">
      <c r="D60" s="80"/>
      <c r="H60" s="220"/>
    </row>
    <row r="61" spans="2:13" s="69" customFormat="1" ht="13.5" customHeight="1">
      <c r="D61" s="80"/>
      <c r="H61" s="220"/>
    </row>
    <row r="62" spans="2:13" s="69" customFormat="1" ht="13.5" customHeight="1">
      <c r="D62" s="80"/>
      <c r="L62" s="238"/>
      <c r="M62" s="238"/>
    </row>
    <row r="63" spans="2:13" s="69" customFormat="1" ht="13.5" customHeight="1">
      <c r="D63" s="80"/>
    </row>
    <row r="64" spans="2:13" s="69" customFormat="1" ht="13.5" customHeight="1">
      <c r="D64" s="80"/>
    </row>
    <row r="65" spans="1:11" s="69" customFormat="1" ht="13.5" customHeight="1"/>
    <row r="66" spans="1:11" s="4" customFormat="1" ht="13.5" customHeight="1">
      <c r="A66" s="4"/>
      <c r="B66" s="5"/>
      <c r="C66" s="5"/>
      <c r="D66" s="80"/>
      <c r="E66" s="5"/>
      <c r="F66" s="5"/>
      <c r="G66" s="5"/>
      <c r="H66" s="5"/>
      <c r="I66" s="4"/>
      <c r="J66" s="4"/>
      <c r="K66" s="4"/>
    </row>
    <row r="67" spans="1:11" s="4" customFormat="1" ht="13.5" customHeight="1">
      <c r="A67" s="4"/>
      <c r="B67" s="5"/>
      <c r="C67" s="5"/>
      <c r="D67" s="80"/>
      <c r="E67" s="5"/>
      <c r="F67" s="5"/>
      <c r="G67" s="5"/>
      <c r="H67" s="5"/>
      <c r="I67" s="4"/>
      <c r="J67" s="4"/>
      <c r="K67" s="4"/>
    </row>
    <row r="68" spans="1:11" s="4" customFormat="1" ht="13.5" customHeight="1">
      <c r="A68" s="4"/>
      <c r="B68" s="5"/>
      <c r="C68" s="5"/>
      <c r="D68" s="80"/>
      <c r="E68" s="5"/>
      <c r="F68" s="5"/>
      <c r="G68" s="5"/>
      <c r="H68" s="5"/>
      <c r="I68" s="4"/>
      <c r="J68" s="4"/>
      <c r="K68" s="4"/>
    </row>
    <row r="69" spans="1:11" s="4" customFormat="1" ht="13.5" customHeight="1">
      <c r="A69" s="4"/>
      <c r="B69" s="5"/>
      <c r="C69" s="5"/>
      <c r="D69" s="80"/>
      <c r="E69" s="5"/>
      <c r="F69" s="5"/>
      <c r="G69" s="5"/>
      <c r="H69" s="5"/>
      <c r="I69" s="4"/>
      <c r="J69" s="4"/>
      <c r="K69" s="4"/>
    </row>
    <row r="70" spans="1:11" s="4" customFormat="1" ht="13.5" customHeight="1">
      <c r="A70" s="4"/>
      <c r="B70" s="5"/>
      <c r="C70" s="5"/>
      <c r="D70" s="80"/>
      <c r="E70" s="5"/>
      <c r="F70" s="5"/>
      <c r="G70" s="5"/>
      <c r="H70" s="5"/>
      <c r="I70" s="4"/>
      <c r="J70" s="4"/>
      <c r="K70" s="4"/>
    </row>
    <row r="71" spans="1:11" s="4" customFormat="1" ht="13.5" customHeight="1">
      <c r="A71" s="4"/>
      <c r="B71" s="5"/>
      <c r="C71" s="5"/>
      <c r="D71" s="80"/>
      <c r="E71" s="5"/>
      <c r="F71" s="5"/>
      <c r="G71" s="5"/>
      <c r="H71" s="5"/>
      <c r="I71" s="4"/>
      <c r="J71" s="4"/>
      <c r="K71" s="4"/>
    </row>
    <row r="72" spans="1:11" s="4" customFormat="1" ht="13.5" customHeight="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s="4" customFormat="1" ht="13.5" customHeight="1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4" customFormat="1" ht="13.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4" customFormat="1" ht="13.5" customHeight="1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6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>
      <c r="A77" s="2"/>
    </row>
    <row r="78" spans="1:11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1">
    <mergeCell ref="B1:M1"/>
    <mergeCell ref="B2:M2"/>
    <mergeCell ref="B3:N3"/>
    <mergeCell ref="B4:N4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  <mergeCell ref="L59:M59"/>
    <mergeCell ref="L62:M62"/>
    <mergeCell ref="B6:K7"/>
    <mergeCell ref="L6:M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fitToWidth="1" fitToHeight="1" orientation="portrait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1.貸借対照表</vt:lpstr>
      <vt:lpstr>2.行政コスト計算書</vt:lpstr>
      <vt:lpstr>3.純資産変動計算書</vt:lpstr>
      <vt:lpstr>4.資金収支計算書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HC01014</cp:lastModifiedBy>
  <cp:lastPrinted>2017-12-05T02:16:08Z</cp:lastPrinted>
  <dcterms:created xsi:type="dcterms:W3CDTF">2014-03-27T08:10:30Z</dcterms:created>
  <dcterms:modified xsi:type="dcterms:W3CDTF">2023-03-10T08:19:30Z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2023-03-10T08:19:30Z</vt:filetime>
  </property>
</Properties>
</file>