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80" windowWidth="16605" windowHeight="7455" tabRatio="652" firstSheet="1" activeTab="1"/>
  </bookViews>
  <sheets>
    <sheet name="有形固定資産" sheetId="7" r:id="rId1"/>
    <sheet name="投資及び出資金の明細" sheetId="8" r:id="rId2"/>
    <sheet name="基金" sheetId="9" r:id="rId3"/>
    <sheet name="貸付金" sheetId="10" r:id="rId4"/>
    <sheet name="未収金及び長期延滞債権" sheetId="11" r:id="rId5"/>
    <sheet name="地方債（借入先別）" sheetId="12" r:id="rId6"/>
    <sheet name="地方債（利率別など）" sheetId="13" r:id="rId7"/>
    <sheet name="引当金" sheetId="14" r:id="rId8"/>
    <sheet name="補助金" sheetId="15" r:id="rId9"/>
    <sheet name="財源明細" sheetId="16" r:id="rId10"/>
    <sheet name="財源情報明細" sheetId="17" r:id="rId11"/>
    <sheet name="資金明細" sheetId="18" r:id="rId12"/>
  </sheets>
  <definedNames>
    <definedName name="_xlnm.Print_Area" localSheetId="7">引当金!$A$1:$H$9</definedName>
    <definedName name="_xlnm.Print_Area" localSheetId="2">基金!$B$1:$L$15</definedName>
    <definedName name="_xlnm.Print_Area" localSheetId="10">財源情報明細!$B$1:$I$10</definedName>
    <definedName name="_xlnm.Print_Area" localSheetId="9">財源明細!$A$1:$G$20</definedName>
    <definedName name="_xlnm.Print_Area" localSheetId="11">資金明細!$A$1:$E$8</definedName>
    <definedName name="_xlnm.Print_Area" localSheetId="3">貸付金!$B$1:$I$24</definedName>
    <definedName name="_xlnm.Print_Area" localSheetId="5">'地方債（借入先別）'!$A$1:$M$19</definedName>
    <definedName name="_xlnm.Print_Area" localSheetId="6">'地方債（利率別など）'!$A$1:$L$18</definedName>
    <definedName name="_xlnm.Print_Area" localSheetId="1">投資及び出資金の明細!$B$1:$N$30</definedName>
    <definedName name="_xlnm.Print_Area" localSheetId="8">補助金!$A$1:$G$23</definedName>
    <definedName name="_xlnm.Print_Area" localSheetId="4">未収金及び長期延滞債権!$A$1:$H$25</definedName>
    <definedName name="_xlnm.Print_Area" localSheetId="0">有形固定資産!$A$1:$T$51</definedName>
  </definedNames>
  <calcPr calcId="145621"/>
</workbook>
</file>

<file path=xl/calcChain.xml><?xml version="1.0" encoding="utf-8"?>
<calcChain xmlns="http://schemas.openxmlformats.org/spreadsheetml/2006/main">
  <c r="J21" i="8" l="1"/>
  <c r="G6" i="14" l="1"/>
  <c r="P19" i="7" l="1"/>
  <c r="D9" i="17" l="1"/>
  <c r="L18" i="12" l="1"/>
  <c r="K18" i="12"/>
  <c r="J18" i="12"/>
  <c r="I18" i="12"/>
  <c r="H18" i="12"/>
  <c r="G18" i="12"/>
  <c r="F18" i="12"/>
  <c r="E18" i="12"/>
  <c r="D18" i="12"/>
  <c r="C18" i="12"/>
  <c r="F17" i="16" l="1"/>
  <c r="F14" i="16"/>
  <c r="F11" i="16"/>
  <c r="E9" i="17"/>
  <c r="F9" i="17"/>
  <c r="G9" i="17"/>
  <c r="H9" i="17"/>
  <c r="F21" i="15"/>
  <c r="F12" i="15"/>
  <c r="G7" i="14"/>
  <c r="D8" i="14"/>
  <c r="E8" i="14"/>
  <c r="F8" i="14"/>
  <c r="C8" i="14"/>
  <c r="F18" i="16" l="1"/>
  <c r="F19" i="16" s="1"/>
  <c r="F22" i="15"/>
  <c r="H49" i="7"/>
  <c r="N49" i="7"/>
  <c r="F42" i="7"/>
  <c r="H42" i="7"/>
  <c r="J42" i="7"/>
  <c r="L42" i="7"/>
  <c r="N42" i="7"/>
  <c r="P42" i="7"/>
  <c r="R43" i="7"/>
  <c r="R44" i="7"/>
  <c r="R45" i="7"/>
  <c r="R46" i="7"/>
  <c r="R47" i="7"/>
  <c r="R48" i="7"/>
  <c r="F32" i="7"/>
  <c r="H32" i="7"/>
  <c r="J32" i="7"/>
  <c r="J49" i="7" s="1"/>
  <c r="L32" i="7"/>
  <c r="L49" i="7" s="1"/>
  <c r="N32" i="7"/>
  <c r="P32" i="7"/>
  <c r="D32" i="7"/>
  <c r="D42" i="7"/>
  <c r="D49" i="7" s="1"/>
  <c r="R34" i="7"/>
  <c r="R35" i="7"/>
  <c r="R36" i="7"/>
  <c r="R37" i="7"/>
  <c r="R38" i="7"/>
  <c r="R39" i="7"/>
  <c r="R40" i="7"/>
  <c r="R41" i="7"/>
  <c r="R33" i="7"/>
  <c r="P49" i="7" l="1"/>
  <c r="R42" i="7"/>
  <c r="R32" i="7"/>
  <c r="F49" i="7"/>
  <c r="F26" i="7"/>
  <c r="H26" i="7"/>
  <c r="L26" i="7"/>
  <c r="N26" i="7"/>
  <c r="F19" i="7"/>
  <c r="H19" i="7"/>
  <c r="J19" i="7"/>
  <c r="L19" i="7"/>
  <c r="N19" i="7"/>
  <c r="D19" i="7"/>
  <c r="D26" i="7" s="1"/>
  <c r="F9" i="7"/>
  <c r="H9" i="7"/>
  <c r="L9" i="7"/>
  <c r="N9" i="7"/>
  <c r="D9" i="7"/>
  <c r="P11" i="7"/>
  <c r="P12" i="7"/>
  <c r="P13" i="7"/>
  <c r="P14" i="7"/>
  <c r="P15" i="7"/>
  <c r="P16" i="7"/>
  <c r="P17" i="7"/>
  <c r="P18" i="7"/>
  <c r="P20" i="7"/>
  <c r="P22" i="7"/>
  <c r="P23" i="7"/>
  <c r="P24" i="7"/>
  <c r="P25" i="7"/>
  <c r="P10" i="7"/>
  <c r="P9" i="7" s="1"/>
  <c r="J11" i="7"/>
  <c r="J12" i="7"/>
  <c r="J13" i="7"/>
  <c r="J14" i="7"/>
  <c r="J15" i="7"/>
  <c r="J16" i="7"/>
  <c r="J17" i="7"/>
  <c r="J18" i="7"/>
  <c r="J20" i="7"/>
  <c r="J21" i="7"/>
  <c r="P21" i="7" s="1"/>
  <c r="J22" i="7"/>
  <c r="J23" i="7"/>
  <c r="J24" i="7"/>
  <c r="J25" i="7"/>
  <c r="J10" i="7"/>
  <c r="J9" i="7" s="1"/>
  <c r="R49" i="7" l="1"/>
  <c r="J26" i="7"/>
  <c r="P26" i="7"/>
  <c r="H22" i="10" l="1"/>
  <c r="H21" i="10"/>
  <c r="G8" i="14" l="1"/>
  <c r="G5" i="14"/>
  <c r="E12" i="9" l="1"/>
  <c r="F12" i="9"/>
  <c r="G12" i="9"/>
  <c r="J7" i="8"/>
  <c r="L13" i="8"/>
  <c r="M28" i="8"/>
  <c r="I27" i="8" l="1"/>
  <c r="I26" i="8"/>
  <c r="I25" i="8"/>
  <c r="J25" i="8" s="1"/>
  <c r="I24" i="8"/>
  <c r="I23" i="8"/>
  <c r="J23" i="8" s="1"/>
  <c r="I22" i="8"/>
  <c r="I21" i="8"/>
  <c r="I20" i="8"/>
  <c r="I19" i="8"/>
  <c r="I18" i="8"/>
  <c r="I17" i="8"/>
  <c r="G22" i="8"/>
  <c r="L18" i="8"/>
  <c r="L19" i="8"/>
  <c r="L20" i="8"/>
  <c r="L21" i="8"/>
  <c r="L22" i="8"/>
  <c r="L23" i="8"/>
  <c r="L24" i="8"/>
  <c r="L25" i="8"/>
  <c r="L26" i="8"/>
  <c r="L27" i="8"/>
  <c r="L17" i="8"/>
  <c r="G18" i="8"/>
  <c r="G19" i="8"/>
  <c r="J19" i="8" s="1"/>
  <c r="G20" i="8"/>
  <c r="J20" i="8" s="1"/>
  <c r="G21" i="8"/>
  <c r="G23" i="8"/>
  <c r="G24" i="8"/>
  <c r="J24" i="8" s="1"/>
  <c r="G25" i="8"/>
  <c r="G26" i="8"/>
  <c r="G27" i="8"/>
  <c r="J27" i="8" s="1"/>
  <c r="G17" i="8"/>
  <c r="J17" i="8" s="1"/>
  <c r="G12" i="8"/>
  <c r="G11" i="8"/>
  <c r="J11" i="8" s="1"/>
  <c r="I11" i="8"/>
  <c r="I12" i="8"/>
  <c r="H5" i="8"/>
  <c r="F5" i="8"/>
  <c r="J18" i="8" l="1"/>
  <c r="J22" i="8"/>
  <c r="J26" i="8"/>
  <c r="J12" i="8"/>
  <c r="I5" i="8" l="1"/>
  <c r="B11" i="13" l="1"/>
  <c r="H24" i="11"/>
  <c r="G24" i="11"/>
  <c r="D24" i="11"/>
  <c r="C24" i="11"/>
  <c r="H8" i="11"/>
  <c r="G8" i="11"/>
  <c r="D8" i="11"/>
  <c r="C8" i="11"/>
  <c r="G23" i="10"/>
  <c r="F23" i="10"/>
  <c r="E23" i="10"/>
  <c r="D23" i="10"/>
  <c r="I7" i="8"/>
  <c r="H7" i="8"/>
  <c r="G7" i="8"/>
  <c r="F7" i="8"/>
  <c r="E7" i="8"/>
  <c r="D7" i="8"/>
  <c r="K13" i="8"/>
  <c r="J13" i="8"/>
  <c r="H13" i="8"/>
  <c r="G13" i="8"/>
  <c r="F13" i="8"/>
  <c r="E13" i="8"/>
  <c r="D13" i="8"/>
  <c r="L28" i="8"/>
  <c r="K28" i="8"/>
  <c r="J28" i="8"/>
  <c r="H28" i="8"/>
  <c r="G28" i="8"/>
  <c r="F28" i="8"/>
  <c r="E28" i="8"/>
  <c r="D28" i="8"/>
  <c r="H8" i="9"/>
  <c r="H9" i="9"/>
  <c r="H10" i="9"/>
  <c r="H5" i="9"/>
  <c r="H6" i="9"/>
  <c r="I11" i="9"/>
  <c r="I12" i="9" s="1"/>
  <c r="E11" i="9"/>
  <c r="F11" i="9"/>
  <c r="G11" i="9"/>
  <c r="D11" i="9"/>
  <c r="D12" i="9" s="1"/>
  <c r="E7" i="9"/>
  <c r="F7" i="9"/>
  <c r="G7" i="9"/>
  <c r="I7" i="9"/>
  <c r="D7" i="9"/>
  <c r="D25" i="11" l="1"/>
  <c r="C25" i="11"/>
  <c r="H25" i="11"/>
  <c r="G25" i="11"/>
  <c r="H11" i="9"/>
  <c r="H12" i="9" s="1"/>
  <c r="H7" i="9"/>
  <c r="H23" i="10"/>
</calcChain>
</file>

<file path=xl/sharedStrings.xml><?xml version="1.0" encoding="utf-8"?>
<sst xmlns="http://schemas.openxmlformats.org/spreadsheetml/2006/main" count="363" uniqueCount="265">
  <si>
    <t>金額</t>
    <rPh sb="0" eb="2">
      <t>キンガク</t>
    </rPh>
    <phoneticPr fontId="2"/>
  </si>
  <si>
    <t>土地</t>
    <rPh sb="0" eb="2">
      <t>トチ</t>
    </rPh>
    <phoneticPr fontId="2"/>
  </si>
  <si>
    <t>その他</t>
    <rPh sb="2" eb="3">
      <t>ホカ</t>
    </rPh>
    <phoneticPr fontId="2"/>
  </si>
  <si>
    <t>有価証券</t>
    <rPh sb="0" eb="2">
      <t>ユウカ</t>
    </rPh>
    <rPh sb="2" eb="4">
      <t>ショウケン</t>
    </rPh>
    <phoneticPr fontId="2"/>
  </si>
  <si>
    <t>長期貸付金</t>
    <rPh sb="0" eb="2">
      <t>チョウキ</t>
    </rPh>
    <rPh sb="2" eb="5">
      <t>カシツケキン</t>
    </rPh>
    <phoneticPr fontId="2"/>
  </si>
  <si>
    <t>減債基金</t>
    <rPh sb="0" eb="2">
      <t>ゲンサイ</t>
    </rPh>
    <rPh sb="2" eb="4">
      <t>キキン</t>
    </rPh>
    <phoneticPr fontId="2"/>
  </si>
  <si>
    <t>現金預金</t>
    <rPh sb="0" eb="2">
      <t>ゲンキン</t>
    </rPh>
    <rPh sb="2" eb="4">
      <t>ヨキン</t>
    </rPh>
    <phoneticPr fontId="2"/>
  </si>
  <si>
    <t>短期貸付金</t>
    <rPh sb="0" eb="2">
      <t>タンキ</t>
    </rPh>
    <rPh sb="2" eb="5">
      <t>カシツケキン</t>
    </rPh>
    <phoneticPr fontId="2"/>
  </si>
  <si>
    <t>財政調整基金</t>
    <rPh sb="0" eb="2">
      <t>ザイセイ</t>
    </rPh>
    <rPh sb="2" eb="4">
      <t>チョウセイ</t>
    </rPh>
    <rPh sb="4" eb="6">
      <t>キキン</t>
    </rPh>
    <phoneticPr fontId="2"/>
  </si>
  <si>
    <t>合計</t>
    <rPh sb="0" eb="2">
      <t>ゴウケイ</t>
    </rPh>
    <phoneticPr fontId="2"/>
  </si>
  <si>
    <t>税収等</t>
    <rPh sb="0" eb="2">
      <t>ゼイシュウ</t>
    </rPh>
    <rPh sb="2" eb="3">
      <t>ナド</t>
    </rPh>
    <phoneticPr fontId="2"/>
  </si>
  <si>
    <t>国県等補助金</t>
    <rPh sb="0" eb="1">
      <t>クニ</t>
    </rPh>
    <rPh sb="1" eb="2">
      <t>ケン</t>
    </rPh>
    <rPh sb="2" eb="3">
      <t>ナド</t>
    </rPh>
    <rPh sb="3" eb="6">
      <t>ホジョキン</t>
    </rPh>
    <phoneticPr fontId="2"/>
  </si>
  <si>
    <t>【様式第５号】</t>
    <rPh sb="1" eb="3">
      <t>ヨウシキ</t>
    </rPh>
    <rPh sb="3" eb="4">
      <t>ダイ</t>
    </rPh>
    <rPh sb="5" eb="6">
      <t>ゴウ</t>
    </rPh>
    <phoneticPr fontId="10"/>
  </si>
  <si>
    <t>１．貸借対照表の内容に関する明細</t>
    <rPh sb="2" eb="4">
      <t>タイシャク</t>
    </rPh>
    <rPh sb="4" eb="7">
      <t>タイショウヒョウ</t>
    </rPh>
    <rPh sb="8" eb="10">
      <t>ナイヨウ</t>
    </rPh>
    <rPh sb="11" eb="12">
      <t>カン</t>
    </rPh>
    <rPh sb="14" eb="16">
      <t>メイサイ</t>
    </rPh>
    <phoneticPr fontId="10"/>
  </si>
  <si>
    <t>（１）資産項目の明細</t>
    <rPh sb="3" eb="5">
      <t>シサン</t>
    </rPh>
    <rPh sb="5" eb="7">
      <t>コウモク</t>
    </rPh>
    <rPh sb="8" eb="10">
      <t>メイサイ</t>
    </rPh>
    <phoneticPr fontId="10"/>
  </si>
  <si>
    <t>①有形固定資産の明細</t>
    <rPh sb="1" eb="3">
      <t>ユウケイ</t>
    </rPh>
    <rPh sb="3" eb="5">
      <t>コテイ</t>
    </rPh>
    <rPh sb="5" eb="7">
      <t>シサン</t>
    </rPh>
    <rPh sb="8" eb="10">
      <t>メイサイ</t>
    </rPh>
    <phoneticPr fontId="10"/>
  </si>
  <si>
    <t>区分</t>
    <rPh sb="0" eb="2">
      <t>クブン</t>
    </rPh>
    <phoneticPr fontId="10"/>
  </si>
  <si>
    <t xml:space="preserve">
前年度末残高
（A）</t>
    <rPh sb="1" eb="4">
      <t>ゼンネンド</t>
    </rPh>
    <rPh sb="4" eb="5">
      <t>マツ</t>
    </rPh>
    <rPh sb="5" eb="7">
      <t>ザンダカ</t>
    </rPh>
    <phoneticPr fontId="2"/>
  </si>
  <si>
    <t xml:space="preserve">
本年度増加額
（B）</t>
    <rPh sb="1" eb="4">
      <t>ホンネンド</t>
    </rPh>
    <rPh sb="4" eb="7">
      <t>ゾウカガク</t>
    </rPh>
    <phoneticPr fontId="2"/>
  </si>
  <si>
    <t xml:space="preserve">
本年度減少額
（C）</t>
    <rPh sb="1" eb="4">
      <t>ホンネンド</t>
    </rPh>
    <rPh sb="4" eb="7">
      <t>ゲンショウガク</t>
    </rPh>
    <phoneticPr fontId="2"/>
  </si>
  <si>
    <t>本年度末残高
（A)＋（B)-（C)
（D）</t>
    <rPh sb="0" eb="3">
      <t>ホンネンド</t>
    </rPh>
    <rPh sb="3" eb="4">
      <t>マツ</t>
    </rPh>
    <rPh sb="4" eb="6">
      <t>ザンダカ</t>
    </rPh>
    <phoneticPr fontId="2"/>
  </si>
  <si>
    <t>本年度末
減価償却累計額
（E)</t>
    <rPh sb="0" eb="1">
      <t>ホン</t>
    </rPh>
    <rPh sb="1" eb="4">
      <t>ネンドマツ</t>
    </rPh>
    <rPh sb="5" eb="7">
      <t>ゲンカ</t>
    </rPh>
    <rPh sb="7" eb="9">
      <t>ショウキャク</t>
    </rPh>
    <rPh sb="9" eb="12">
      <t>ルイケイガク</t>
    </rPh>
    <phoneticPr fontId="2"/>
  </si>
  <si>
    <t xml:space="preserve">
本年度償却額
（F)</t>
    <rPh sb="1" eb="4">
      <t>ホンネンド</t>
    </rPh>
    <rPh sb="4" eb="7">
      <t>ショウキャクガク</t>
    </rPh>
    <phoneticPr fontId="2"/>
  </si>
  <si>
    <t>差引本年度末残高
（D)－（E)
（G)</t>
    <rPh sb="0" eb="2">
      <t>サシヒキ</t>
    </rPh>
    <rPh sb="2" eb="5">
      <t>ホンネンド</t>
    </rPh>
    <rPh sb="5" eb="6">
      <t>マツ</t>
    </rPh>
    <rPh sb="6" eb="8">
      <t>ザンダカ</t>
    </rPh>
    <phoneticPr fontId="10"/>
  </si>
  <si>
    <t xml:space="preserve"> 事業用資産</t>
    <rPh sb="1" eb="4">
      <t>ジギョウヨウ</t>
    </rPh>
    <rPh sb="4" eb="6">
      <t>シサン</t>
    </rPh>
    <phoneticPr fontId="10"/>
  </si>
  <si>
    <t>　  土地</t>
    <rPh sb="3" eb="5">
      <t>トチ</t>
    </rPh>
    <phoneticPr fontId="2"/>
  </si>
  <si>
    <t>　　立木竹</t>
    <rPh sb="2" eb="4">
      <t>タチキ</t>
    </rPh>
    <rPh sb="4" eb="5">
      <t>タケ</t>
    </rPh>
    <phoneticPr fontId="10"/>
  </si>
  <si>
    <t>　　建物</t>
    <rPh sb="2" eb="4">
      <t>タテモノ</t>
    </rPh>
    <phoneticPr fontId="2"/>
  </si>
  <si>
    <t>　　工作物</t>
    <rPh sb="2" eb="5">
      <t>コウサクブツ</t>
    </rPh>
    <phoneticPr fontId="2"/>
  </si>
  <si>
    <t>　　船舶</t>
    <rPh sb="2" eb="4">
      <t>センパク</t>
    </rPh>
    <phoneticPr fontId="10"/>
  </si>
  <si>
    <t>　　浮標等</t>
    <rPh sb="2" eb="4">
      <t>フヒョウ</t>
    </rPh>
    <rPh sb="4" eb="5">
      <t>ナド</t>
    </rPh>
    <phoneticPr fontId="10"/>
  </si>
  <si>
    <t>　　航空機</t>
    <rPh sb="2" eb="5">
      <t>コウクウキ</t>
    </rPh>
    <phoneticPr fontId="10"/>
  </si>
  <si>
    <t>　　その他</t>
    <rPh sb="4" eb="5">
      <t>タ</t>
    </rPh>
    <phoneticPr fontId="2"/>
  </si>
  <si>
    <t>　　建設仮勘定</t>
    <rPh sb="2" eb="4">
      <t>ケンセツ</t>
    </rPh>
    <rPh sb="4" eb="7">
      <t>カリカンジョウ</t>
    </rPh>
    <phoneticPr fontId="10"/>
  </si>
  <si>
    <t xml:space="preserve"> インフラ資産</t>
    <rPh sb="5" eb="7">
      <t>シサン</t>
    </rPh>
    <phoneticPr fontId="10"/>
  </si>
  <si>
    <t>　　土地</t>
    <rPh sb="2" eb="4">
      <t>トチ</t>
    </rPh>
    <phoneticPr fontId="2"/>
  </si>
  <si>
    <t>　　建物</t>
    <rPh sb="2" eb="4">
      <t>タテモノ</t>
    </rPh>
    <phoneticPr fontId="10"/>
  </si>
  <si>
    <t xml:space="preserve"> 物品</t>
    <rPh sb="1" eb="3">
      <t>ブッピン</t>
    </rPh>
    <phoneticPr fontId="2"/>
  </si>
  <si>
    <t>生活インフラ・
国土保全</t>
    <rPh sb="0" eb="2">
      <t>セイカツ</t>
    </rPh>
    <rPh sb="8" eb="10">
      <t>コクド</t>
    </rPh>
    <rPh sb="10" eb="12">
      <t>ホゼン</t>
    </rPh>
    <phoneticPr fontId="2"/>
  </si>
  <si>
    <t>教育</t>
    <rPh sb="0" eb="2">
      <t>キョウイク</t>
    </rPh>
    <phoneticPr fontId="10"/>
  </si>
  <si>
    <t>福祉</t>
    <rPh sb="0" eb="2">
      <t>フクシ</t>
    </rPh>
    <phoneticPr fontId="10"/>
  </si>
  <si>
    <t>環境衛生</t>
    <rPh sb="0" eb="2">
      <t>カンキョウ</t>
    </rPh>
    <rPh sb="2" eb="4">
      <t>エイセイ</t>
    </rPh>
    <phoneticPr fontId="10"/>
  </si>
  <si>
    <t>産業振興</t>
    <rPh sb="0" eb="2">
      <t>サンギョウ</t>
    </rPh>
    <rPh sb="2" eb="4">
      <t>シンコウ</t>
    </rPh>
    <phoneticPr fontId="10"/>
  </si>
  <si>
    <t>消防</t>
    <rPh sb="0" eb="2">
      <t>ショウボウ</t>
    </rPh>
    <phoneticPr fontId="10"/>
  </si>
  <si>
    <t>総務</t>
    <rPh sb="0" eb="2">
      <t>ソウム</t>
    </rPh>
    <phoneticPr fontId="10"/>
  </si>
  <si>
    <t>合計</t>
    <rPh sb="0" eb="2">
      <t>ゴウケイ</t>
    </rPh>
    <phoneticPr fontId="10"/>
  </si>
  <si>
    <t>③投資及び出資金の明細</t>
    <phoneticPr fontId="10"/>
  </si>
  <si>
    <t>市場価格のあるもの</t>
    <rPh sb="0" eb="2">
      <t>シジョウ</t>
    </rPh>
    <rPh sb="2" eb="4">
      <t>カカク</t>
    </rPh>
    <phoneticPr fontId="10"/>
  </si>
  <si>
    <t>銘柄名</t>
    <rPh sb="0" eb="2">
      <t>メイガラ</t>
    </rPh>
    <rPh sb="2" eb="3">
      <t>メイ</t>
    </rPh>
    <phoneticPr fontId="2"/>
  </si>
  <si>
    <t xml:space="preserve">
株数・口数など
（A）</t>
    <rPh sb="1" eb="3">
      <t>カブスウ</t>
    </rPh>
    <rPh sb="4" eb="5">
      <t>クチ</t>
    </rPh>
    <rPh sb="5" eb="6">
      <t>スウ</t>
    </rPh>
    <phoneticPr fontId="2"/>
  </si>
  <si>
    <t>貸借対照表計上額
（A）×（B)
（C)</t>
    <rPh sb="0" eb="2">
      <t>タイシャク</t>
    </rPh>
    <rPh sb="2" eb="5">
      <t>タイショウヒョウ</t>
    </rPh>
    <rPh sb="5" eb="8">
      <t>ケイジョウガク</t>
    </rPh>
    <phoneticPr fontId="2"/>
  </si>
  <si>
    <t>取得原価
（A）×（D)
（E)</t>
    <rPh sb="0" eb="2">
      <t>シュトク</t>
    </rPh>
    <rPh sb="2" eb="4">
      <t>ゲンカ</t>
    </rPh>
    <phoneticPr fontId="10"/>
  </si>
  <si>
    <t>評価差額
（C）－（E)
（F)</t>
    <rPh sb="0" eb="2">
      <t>ヒョウカ</t>
    </rPh>
    <rPh sb="2" eb="4">
      <t>サガク</t>
    </rPh>
    <phoneticPr fontId="10"/>
  </si>
  <si>
    <t>（参考）財産に関する
調書記載額</t>
    <rPh sb="1" eb="3">
      <t>サンコウ</t>
    </rPh>
    <rPh sb="4" eb="6">
      <t>ザイサン</t>
    </rPh>
    <rPh sb="7" eb="8">
      <t>カン</t>
    </rPh>
    <rPh sb="11" eb="13">
      <t>チョウショ</t>
    </rPh>
    <rPh sb="13" eb="15">
      <t>キサイ</t>
    </rPh>
    <rPh sb="15" eb="16">
      <t>ガク</t>
    </rPh>
    <phoneticPr fontId="10"/>
  </si>
  <si>
    <t>相手先名</t>
    <rPh sb="0" eb="3">
      <t>アイテサキ</t>
    </rPh>
    <rPh sb="3" eb="4">
      <t>メイ</t>
    </rPh>
    <phoneticPr fontId="2"/>
  </si>
  <si>
    <t>出資金額
（貸借対照表計上額）
（A)</t>
    <rPh sb="0" eb="2">
      <t>シュッシ</t>
    </rPh>
    <rPh sb="2" eb="4">
      <t>キンガク</t>
    </rPh>
    <rPh sb="6" eb="8">
      <t>タイシャク</t>
    </rPh>
    <rPh sb="8" eb="11">
      <t>タイショウヒョウ</t>
    </rPh>
    <rPh sb="11" eb="14">
      <t>ケイジョウガク</t>
    </rPh>
    <phoneticPr fontId="2"/>
  </si>
  <si>
    <t xml:space="preserve">
資産
（B)</t>
    <rPh sb="1" eb="3">
      <t>シサン</t>
    </rPh>
    <phoneticPr fontId="2"/>
  </si>
  <si>
    <t xml:space="preserve">
負債
（C)</t>
    <rPh sb="1" eb="3">
      <t>フサイ</t>
    </rPh>
    <phoneticPr fontId="2"/>
  </si>
  <si>
    <t>純資産額
（B）－（C)
（D)</t>
    <rPh sb="0" eb="3">
      <t>ジュンシサン</t>
    </rPh>
    <rPh sb="3" eb="4">
      <t>ガク</t>
    </rPh>
    <phoneticPr fontId="2"/>
  </si>
  <si>
    <t xml:space="preserve">
資本金
（E)</t>
    <rPh sb="1" eb="4">
      <t>シホンキン</t>
    </rPh>
    <phoneticPr fontId="2"/>
  </si>
  <si>
    <t>出資割合（％）
（A）/（E)
（F)</t>
    <rPh sb="0" eb="2">
      <t>シュッシ</t>
    </rPh>
    <rPh sb="2" eb="4">
      <t>ワリアイ</t>
    </rPh>
    <phoneticPr fontId="2"/>
  </si>
  <si>
    <t>実質価額
（D)×（F)
（G)</t>
    <rPh sb="0" eb="2">
      <t>ジッシツ</t>
    </rPh>
    <rPh sb="2" eb="4">
      <t>カガク</t>
    </rPh>
    <phoneticPr fontId="10"/>
  </si>
  <si>
    <t>投資損失引当金
計上額
（H)</t>
    <rPh sb="0" eb="2">
      <t>トウシ</t>
    </rPh>
    <rPh sb="2" eb="4">
      <t>ソンシツ</t>
    </rPh>
    <rPh sb="4" eb="7">
      <t>ヒキアテキン</t>
    </rPh>
    <rPh sb="8" eb="11">
      <t>ケイジョウガク</t>
    </rPh>
    <phoneticPr fontId="10"/>
  </si>
  <si>
    <t xml:space="preserve">
出資金額
（A)</t>
    <rPh sb="1" eb="3">
      <t>シュッシ</t>
    </rPh>
    <rPh sb="3" eb="5">
      <t>キンガク</t>
    </rPh>
    <phoneticPr fontId="2"/>
  </si>
  <si>
    <t xml:space="preserve">
強制評価減
（H)</t>
    <rPh sb="1" eb="3">
      <t>キョウセイ</t>
    </rPh>
    <rPh sb="3" eb="5">
      <t>ヒョウカ</t>
    </rPh>
    <rPh sb="5" eb="6">
      <t>ゲン</t>
    </rPh>
    <phoneticPr fontId="10"/>
  </si>
  <si>
    <t>貸借対照表計上額
（Ａ）－（Ｈ）
（Ｉ）</t>
    <rPh sb="0" eb="2">
      <t>タイシャク</t>
    </rPh>
    <rPh sb="2" eb="5">
      <t>タイショウヒョウ</t>
    </rPh>
    <rPh sb="5" eb="8">
      <t>ケイジョウガク</t>
    </rPh>
    <phoneticPr fontId="10"/>
  </si>
  <si>
    <t>種類</t>
    <rPh sb="0" eb="2">
      <t>シュルイ</t>
    </rPh>
    <phoneticPr fontId="2"/>
  </si>
  <si>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2"/>
  </si>
  <si>
    <t>(参考)財産に関する
調書記載額</t>
    <rPh sb="1" eb="3">
      <t>サンコウ</t>
    </rPh>
    <rPh sb="4" eb="6">
      <t>ザイサン</t>
    </rPh>
    <rPh sb="7" eb="8">
      <t>カン</t>
    </rPh>
    <rPh sb="11" eb="13">
      <t>チョウショ</t>
    </rPh>
    <rPh sb="13" eb="15">
      <t>キサイ</t>
    </rPh>
    <rPh sb="15" eb="16">
      <t>ガク</t>
    </rPh>
    <phoneticPr fontId="2"/>
  </si>
  <si>
    <t>④基金の明細</t>
    <phoneticPr fontId="10"/>
  </si>
  <si>
    <t>相手先名または種別</t>
    <rPh sb="0" eb="3">
      <t>アイテサキ</t>
    </rPh>
    <rPh sb="3" eb="4">
      <t>メイ</t>
    </rPh>
    <rPh sb="7" eb="9">
      <t>シュベツ</t>
    </rPh>
    <phoneticPr fontId="2"/>
  </si>
  <si>
    <t>（参考）
貸付金計</t>
    <rPh sb="1" eb="3">
      <t>サンコウ</t>
    </rPh>
    <rPh sb="5" eb="8">
      <t>カシツケキン</t>
    </rPh>
    <rPh sb="8" eb="9">
      <t>ケイ</t>
    </rPh>
    <phoneticPr fontId="2"/>
  </si>
  <si>
    <t>貸借対照表計上額</t>
    <rPh sb="0" eb="2">
      <t>タイシャク</t>
    </rPh>
    <rPh sb="2" eb="5">
      <t>タイショウヒョウ</t>
    </rPh>
    <rPh sb="5" eb="8">
      <t>ケイジョウガク</t>
    </rPh>
    <phoneticPr fontId="10"/>
  </si>
  <si>
    <t>徴収不能引当金
計上額</t>
    <rPh sb="0" eb="2">
      <t>チョウシュウ</t>
    </rPh>
    <rPh sb="2" eb="4">
      <t>フノウ</t>
    </rPh>
    <rPh sb="4" eb="7">
      <t>ヒキアテキン</t>
    </rPh>
    <rPh sb="8" eb="11">
      <t>ケイジョウガク</t>
    </rPh>
    <phoneticPr fontId="10"/>
  </si>
  <si>
    <t>地方公営事業</t>
    <rPh sb="0" eb="2">
      <t>チホウ</t>
    </rPh>
    <rPh sb="2" eb="4">
      <t>コウエイ</t>
    </rPh>
    <rPh sb="4" eb="6">
      <t>ジギョウ</t>
    </rPh>
    <phoneticPr fontId="10"/>
  </si>
  <si>
    <t>一部事務組合・広域連合</t>
    <rPh sb="0" eb="2">
      <t>イチブ</t>
    </rPh>
    <rPh sb="2" eb="4">
      <t>ジム</t>
    </rPh>
    <rPh sb="4" eb="6">
      <t>クミアイ</t>
    </rPh>
    <rPh sb="7" eb="9">
      <t>コウイキ</t>
    </rPh>
    <rPh sb="9" eb="11">
      <t>レンゴウ</t>
    </rPh>
    <phoneticPr fontId="2"/>
  </si>
  <si>
    <t>地方独立行政法人</t>
    <rPh sb="0" eb="2">
      <t>チホウ</t>
    </rPh>
    <rPh sb="2" eb="4">
      <t>ドクリツ</t>
    </rPh>
    <rPh sb="4" eb="6">
      <t>ギョウセイ</t>
    </rPh>
    <rPh sb="6" eb="8">
      <t>ホウジン</t>
    </rPh>
    <phoneticPr fontId="10"/>
  </si>
  <si>
    <t>地方三公社</t>
    <rPh sb="0" eb="2">
      <t>チホウ</t>
    </rPh>
    <rPh sb="2" eb="5">
      <t>サンコウシャ</t>
    </rPh>
    <phoneticPr fontId="10"/>
  </si>
  <si>
    <t>第三セクター等</t>
    <rPh sb="0" eb="1">
      <t>ダイ</t>
    </rPh>
    <rPh sb="1" eb="2">
      <t>サン</t>
    </rPh>
    <rPh sb="6" eb="7">
      <t>ナド</t>
    </rPh>
    <phoneticPr fontId="10"/>
  </si>
  <si>
    <t>その他の貸付金</t>
    <rPh sb="2" eb="3">
      <t>タ</t>
    </rPh>
    <rPh sb="4" eb="7">
      <t>カシツケキン</t>
    </rPh>
    <phoneticPr fontId="10"/>
  </si>
  <si>
    <t>⑤貸付金の明細</t>
    <phoneticPr fontId="10"/>
  </si>
  <si>
    <t>⑥長期延滞債権の明細</t>
    <rPh sb="1" eb="3">
      <t>チョウキ</t>
    </rPh>
    <rPh sb="3" eb="5">
      <t>エンタイ</t>
    </rPh>
    <rPh sb="5" eb="7">
      <t>サイケン</t>
    </rPh>
    <rPh sb="8" eb="10">
      <t>メイサイ</t>
    </rPh>
    <phoneticPr fontId="10"/>
  </si>
  <si>
    <t>⑦未収金の明細</t>
    <rPh sb="1" eb="4">
      <t>ミシュウキン</t>
    </rPh>
    <rPh sb="5" eb="7">
      <t>メイサイ</t>
    </rPh>
    <phoneticPr fontId="10"/>
  </si>
  <si>
    <t>貸借対照表計上額</t>
    <rPh sb="0" eb="2">
      <t>タイシャク</t>
    </rPh>
    <rPh sb="2" eb="5">
      <t>タイショウヒョウ</t>
    </rPh>
    <rPh sb="5" eb="8">
      <t>ケイジョウガク</t>
    </rPh>
    <phoneticPr fontId="2"/>
  </si>
  <si>
    <t>徴収不能引当金計上額</t>
    <rPh sb="0" eb="2">
      <t>チョウシュウ</t>
    </rPh>
    <rPh sb="2" eb="4">
      <t>フノウ</t>
    </rPh>
    <rPh sb="4" eb="7">
      <t>ヒキアテキン</t>
    </rPh>
    <rPh sb="7" eb="10">
      <t>ケイジョウガク</t>
    </rPh>
    <phoneticPr fontId="2"/>
  </si>
  <si>
    <t>【貸付金】</t>
    <rPh sb="1" eb="4">
      <t>カシツケキン</t>
    </rPh>
    <phoneticPr fontId="2"/>
  </si>
  <si>
    <t>第三セクター等</t>
    <rPh sb="0" eb="1">
      <t>ダイ</t>
    </rPh>
    <rPh sb="1" eb="2">
      <t>サン</t>
    </rPh>
    <rPh sb="6" eb="7">
      <t>ナド</t>
    </rPh>
    <phoneticPr fontId="2"/>
  </si>
  <si>
    <t>小計</t>
    <rPh sb="0" eb="2">
      <t>ショウケイ</t>
    </rPh>
    <phoneticPr fontId="10"/>
  </si>
  <si>
    <t>【未収金】</t>
    <rPh sb="1" eb="4">
      <t>ミシュウキン</t>
    </rPh>
    <phoneticPr fontId="2"/>
  </si>
  <si>
    <t>税等未収金</t>
    <rPh sb="0" eb="1">
      <t>ゼイ</t>
    </rPh>
    <rPh sb="1" eb="2">
      <t>ナド</t>
    </rPh>
    <rPh sb="2" eb="5">
      <t>ミシュウキン</t>
    </rPh>
    <phoneticPr fontId="10"/>
  </si>
  <si>
    <t>その他の未収金</t>
    <rPh sb="2" eb="3">
      <t>タ</t>
    </rPh>
    <rPh sb="4" eb="7">
      <t>ミシュウキン</t>
    </rPh>
    <phoneticPr fontId="10"/>
  </si>
  <si>
    <t>（２）負債項目の明細</t>
    <rPh sb="3" eb="5">
      <t>フサイ</t>
    </rPh>
    <rPh sb="5" eb="7">
      <t>コウモク</t>
    </rPh>
    <rPh sb="8" eb="10">
      <t>メイサイ</t>
    </rPh>
    <phoneticPr fontId="10"/>
  </si>
  <si>
    <t>①地方債（借入先別）の明細</t>
    <rPh sb="1" eb="4">
      <t>チホウサイ</t>
    </rPh>
    <rPh sb="5" eb="8">
      <t>カリイレサキ</t>
    </rPh>
    <rPh sb="8" eb="9">
      <t>ベツ</t>
    </rPh>
    <rPh sb="11" eb="13">
      <t>メイサイ</t>
    </rPh>
    <phoneticPr fontId="10"/>
  </si>
  <si>
    <t>地方債残高</t>
    <rPh sb="0" eb="3">
      <t>チホウサイ</t>
    </rPh>
    <rPh sb="3" eb="5">
      <t>ザンダカ</t>
    </rPh>
    <phoneticPr fontId="23"/>
  </si>
  <si>
    <t>政府資金</t>
    <rPh sb="0" eb="2">
      <t>セイフ</t>
    </rPh>
    <rPh sb="2" eb="4">
      <t>シキン</t>
    </rPh>
    <phoneticPr fontId="23"/>
  </si>
  <si>
    <t>地方公共団体
金融機構</t>
    <rPh sb="0" eb="2">
      <t>チホウ</t>
    </rPh>
    <rPh sb="2" eb="4">
      <t>コウキョウ</t>
    </rPh>
    <rPh sb="4" eb="6">
      <t>ダンタイ</t>
    </rPh>
    <rPh sb="7" eb="9">
      <t>キンユウ</t>
    </rPh>
    <rPh sb="9" eb="11">
      <t>キコウ</t>
    </rPh>
    <phoneticPr fontId="23"/>
  </si>
  <si>
    <t>市中銀行</t>
    <rPh sb="0" eb="2">
      <t>シチュウ</t>
    </rPh>
    <rPh sb="2" eb="4">
      <t>ギンコウ</t>
    </rPh>
    <phoneticPr fontId="23"/>
  </si>
  <si>
    <t>その他の
金融機関</t>
    <rPh sb="2" eb="3">
      <t>タ</t>
    </rPh>
    <rPh sb="5" eb="7">
      <t>キンユウ</t>
    </rPh>
    <rPh sb="7" eb="9">
      <t>キカン</t>
    </rPh>
    <phoneticPr fontId="23"/>
  </si>
  <si>
    <t>市場公募債</t>
    <rPh sb="0" eb="2">
      <t>シジョウ</t>
    </rPh>
    <rPh sb="2" eb="5">
      <t>コウボサイ</t>
    </rPh>
    <phoneticPr fontId="23"/>
  </si>
  <si>
    <t>その他</t>
    <rPh sb="2" eb="3">
      <t>タ</t>
    </rPh>
    <phoneticPr fontId="23"/>
  </si>
  <si>
    <t>うち1年内償還予定</t>
    <rPh sb="3" eb="5">
      <t>ネンナイ</t>
    </rPh>
    <rPh sb="5" eb="7">
      <t>ショウカン</t>
    </rPh>
    <rPh sb="7" eb="9">
      <t>ヨテイ</t>
    </rPh>
    <phoneticPr fontId="2"/>
  </si>
  <si>
    <t>うち共同発行債</t>
    <rPh sb="2" eb="4">
      <t>キョウドウ</t>
    </rPh>
    <rPh sb="4" eb="6">
      <t>ハッコウ</t>
    </rPh>
    <rPh sb="6" eb="7">
      <t>サイ</t>
    </rPh>
    <phoneticPr fontId="2"/>
  </si>
  <si>
    <t>うち住民公募債</t>
    <rPh sb="2" eb="4">
      <t>ジュウミン</t>
    </rPh>
    <rPh sb="4" eb="7">
      <t>コウボサイ</t>
    </rPh>
    <phoneticPr fontId="2"/>
  </si>
  <si>
    <t>【通常分】</t>
    <rPh sb="1" eb="3">
      <t>ツウジョウ</t>
    </rPh>
    <rPh sb="3" eb="4">
      <t>ブン</t>
    </rPh>
    <phoneticPr fontId="10"/>
  </si>
  <si>
    <t>　　一般公共事業</t>
    <rPh sb="2" eb="4">
      <t>イッパン</t>
    </rPh>
    <rPh sb="4" eb="6">
      <t>コウキョウ</t>
    </rPh>
    <rPh sb="6" eb="8">
      <t>ジギョウ</t>
    </rPh>
    <phoneticPr fontId="10"/>
  </si>
  <si>
    <t>　　公営住宅建設</t>
    <rPh sb="2" eb="4">
      <t>コウエイ</t>
    </rPh>
    <rPh sb="4" eb="6">
      <t>ジュウタク</t>
    </rPh>
    <rPh sb="6" eb="8">
      <t>ケンセツ</t>
    </rPh>
    <phoneticPr fontId="10"/>
  </si>
  <si>
    <t>　　災害復旧</t>
    <rPh sb="2" eb="4">
      <t>サイガイ</t>
    </rPh>
    <rPh sb="4" eb="6">
      <t>フッキュウ</t>
    </rPh>
    <phoneticPr fontId="10"/>
  </si>
  <si>
    <t>　　教育・福祉施設</t>
    <rPh sb="2" eb="4">
      <t>キョウイク</t>
    </rPh>
    <rPh sb="5" eb="7">
      <t>フクシ</t>
    </rPh>
    <rPh sb="7" eb="9">
      <t>シセツ</t>
    </rPh>
    <phoneticPr fontId="10"/>
  </si>
  <si>
    <t>　　一般単独事業</t>
    <rPh sb="2" eb="4">
      <t>イッパン</t>
    </rPh>
    <rPh sb="4" eb="6">
      <t>タンドク</t>
    </rPh>
    <rPh sb="6" eb="8">
      <t>ジギョウ</t>
    </rPh>
    <phoneticPr fontId="10"/>
  </si>
  <si>
    <t>　　その他</t>
    <rPh sb="4" eb="5">
      <t>ホカ</t>
    </rPh>
    <phoneticPr fontId="10"/>
  </si>
  <si>
    <t>【特別分】</t>
    <rPh sb="1" eb="3">
      <t>トクベツ</t>
    </rPh>
    <rPh sb="3" eb="4">
      <t>ブン</t>
    </rPh>
    <phoneticPr fontId="10"/>
  </si>
  <si>
    <t>　　臨時財政対策債</t>
    <rPh sb="2" eb="4">
      <t>リンジ</t>
    </rPh>
    <rPh sb="4" eb="6">
      <t>ザイセイ</t>
    </rPh>
    <rPh sb="6" eb="8">
      <t>タイサク</t>
    </rPh>
    <rPh sb="8" eb="9">
      <t>サイ</t>
    </rPh>
    <phoneticPr fontId="24"/>
  </si>
  <si>
    <t>　　減税補てん債</t>
    <rPh sb="2" eb="4">
      <t>ゲンゼイ</t>
    </rPh>
    <rPh sb="4" eb="5">
      <t>ホ</t>
    </rPh>
    <rPh sb="7" eb="8">
      <t>サイ</t>
    </rPh>
    <phoneticPr fontId="24"/>
  </si>
  <si>
    <t>　　退職手当債</t>
    <rPh sb="2" eb="4">
      <t>タイショク</t>
    </rPh>
    <rPh sb="4" eb="6">
      <t>テアテ</t>
    </rPh>
    <rPh sb="6" eb="7">
      <t>サイ</t>
    </rPh>
    <phoneticPr fontId="24"/>
  </si>
  <si>
    <t>　　その他</t>
    <rPh sb="4" eb="5">
      <t>タ</t>
    </rPh>
    <phoneticPr fontId="24"/>
  </si>
  <si>
    <t>②地方債（利率別）の明細</t>
    <rPh sb="1" eb="4">
      <t>チホウサイ</t>
    </rPh>
    <rPh sb="5" eb="7">
      <t>リリツ</t>
    </rPh>
    <rPh sb="7" eb="8">
      <t>ベツ</t>
    </rPh>
    <rPh sb="10" eb="12">
      <t>メイサイ</t>
    </rPh>
    <phoneticPr fontId="2"/>
  </si>
  <si>
    <t>1.5％以下</t>
    <rPh sb="4" eb="6">
      <t>イカ</t>
    </rPh>
    <phoneticPr fontId="23"/>
  </si>
  <si>
    <t>1.5％超
2.0％以下</t>
    <rPh sb="4" eb="5">
      <t>チョウ</t>
    </rPh>
    <rPh sb="10" eb="12">
      <t>イカ</t>
    </rPh>
    <phoneticPr fontId="23"/>
  </si>
  <si>
    <t>2.0％超
2.5％以下</t>
    <rPh sb="4" eb="5">
      <t>チョウ</t>
    </rPh>
    <rPh sb="10" eb="12">
      <t>イカ</t>
    </rPh>
    <phoneticPr fontId="23"/>
  </si>
  <si>
    <t>2.5％超
3.0％以下</t>
    <rPh sb="4" eb="5">
      <t>チョウ</t>
    </rPh>
    <rPh sb="10" eb="12">
      <t>イカ</t>
    </rPh>
    <phoneticPr fontId="23"/>
  </si>
  <si>
    <t>3.0％超
3.5％以下</t>
    <rPh sb="4" eb="5">
      <t>チョウ</t>
    </rPh>
    <rPh sb="10" eb="12">
      <t>イカ</t>
    </rPh>
    <phoneticPr fontId="23"/>
  </si>
  <si>
    <t>3.5％超
4.0％以下</t>
    <rPh sb="4" eb="5">
      <t>チョウ</t>
    </rPh>
    <rPh sb="10" eb="12">
      <t>イカ</t>
    </rPh>
    <phoneticPr fontId="23"/>
  </si>
  <si>
    <t>4.0％超</t>
    <rPh sb="4" eb="5">
      <t>チョウ</t>
    </rPh>
    <phoneticPr fontId="23"/>
  </si>
  <si>
    <t>（参考）
加重平均
利率</t>
    <rPh sb="1" eb="3">
      <t>サンコウ</t>
    </rPh>
    <rPh sb="5" eb="7">
      <t>カジュウ</t>
    </rPh>
    <rPh sb="7" eb="9">
      <t>ヘイキン</t>
    </rPh>
    <rPh sb="10" eb="12">
      <t>リリツ</t>
    </rPh>
    <phoneticPr fontId="23"/>
  </si>
  <si>
    <t>③地方債（返済期間別）の明細</t>
    <rPh sb="1" eb="4">
      <t>チホウサイ</t>
    </rPh>
    <rPh sb="5" eb="7">
      <t>ヘンサイ</t>
    </rPh>
    <rPh sb="7" eb="9">
      <t>キカン</t>
    </rPh>
    <rPh sb="9" eb="10">
      <t>ベツ</t>
    </rPh>
    <rPh sb="12" eb="14">
      <t>メイサイ</t>
    </rPh>
    <phoneticPr fontId="2"/>
  </si>
  <si>
    <t>１年以内</t>
    <rPh sb="1" eb="2">
      <t>ネン</t>
    </rPh>
    <rPh sb="2" eb="4">
      <t>イナイ</t>
    </rPh>
    <phoneticPr fontId="2"/>
  </si>
  <si>
    <t>１年超
２年以内</t>
    <rPh sb="1" eb="2">
      <t>ネン</t>
    </rPh>
    <rPh sb="2" eb="3">
      <t>チョウ</t>
    </rPh>
    <rPh sb="5" eb="6">
      <t>ネン</t>
    </rPh>
    <rPh sb="6" eb="8">
      <t>イナイ</t>
    </rPh>
    <phoneticPr fontId="2"/>
  </si>
  <si>
    <t>２年超
３年以内</t>
    <rPh sb="1" eb="2">
      <t>ネン</t>
    </rPh>
    <rPh sb="2" eb="3">
      <t>チョウ</t>
    </rPh>
    <rPh sb="5" eb="6">
      <t>ネン</t>
    </rPh>
    <rPh sb="6" eb="8">
      <t>イナイ</t>
    </rPh>
    <phoneticPr fontId="2"/>
  </si>
  <si>
    <t>３年超
４年以内</t>
    <rPh sb="1" eb="2">
      <t>ネン</t>
    </rPh>
    <rPh sb="2" eb="3">
      <t>チョウ</t>
    </rPh>
    <rPh sb="5" eb="6">
      <t>ネン</t>
    </rPh>
    <rPh sb="6" eb="8">
      <t>イナイ</t>
    </rPh>
    <phoneticPr fontId="2"/>
  </si>
  <si>
    <t>４年超
５年以内</t>
    <rPh sb="1" eb="2">
      <t>ネン</t>
    </rPh>
    <rPh sb="2" eb="3">
      <t>チョウ</t>
    </rPh>
    <rPh sb="5" eb="6">
      <t>ネン</t>
    </rPh>
    <rPh sb="6" eb="8">
      <t>イナイ</t>
    </rPh>
    <phoneticPr fontId="2"/>
  </si>
  <si>
    <t>５年超
10年以内</t>
    <rPh sb="1" eb="2">
      <t>ネン</t>
    </rPh>
    <rPh sb="2" eb="3">
      <t>チョウ</t>
    </rPh>
    <rPh sb="6" eb="7">
      <t>ネン</t>
    </rPh>
    <rPh sb="7" eb="9">
      <t>イナイ</t>
    </rPh>
    <phoneticPr fontId="2"/>
  </si>
  <si>
    <t>10年超
15年以内</t>
    <rPh sb="2" eb="3">
      <t>ネン</t>
    </rPh>
    <rPh sb="3" eb="4">
      <t>チョウ</t>
    </rPh>
    <rPh sb="7" eb="8">
      <t>ネン</t>
    </rPh>
    <rPh sb="8" eb="10">
      <t>イナイ</t>
    </rPh>
    <phoneticPr fontId="2"/>
  </si>
  <si>
    <t>15年超
20年以内</t>
    <rPh sb="2" eb="3">
      <t>ネン</t>
    </rPh>
    <rPh sb="3" eb="4">
      <t>チョウ</t>
    </rPh>
    <rPh sb="7" eb="8">
      <t>ネン</t>
    </rPh>
    <rPh sb="8" eb="10">
      <t>イナイ</t>
    </rPh>
    <phoneticPr fontId="2"/>
  </si>
  <si>
    <t>20年超</t>
    <rPh sb="2" eb="3">
      <t>ネン</t>
    </rPh>
    <rPh sb="3" eb="4">
      <t>チョウ</t>
    </rPh>
    <phoneticPr fontId="2"/>
  </si>
  <si>
    <t>④特定の契約条項が付された地方債の概要</t>
    <rPh sb="1" eb="3">
      <t>トクテイ</t>
    </rPh>
    <rPh sb="4" eb="6">
      <t>ケイヤク</t>
    </rPh>
    <rPh sb="6" eb="8">
      <t>ジョウコウ</t>
    </rPh>
    <rPh sb="9" eb="10">
      <t>フ</t>
    </rPh>
    <rPh sb="13" eb="16">
      <t>チホウサイ</t>
    </rPh>
    <rPh sb="17" eb="19">
      <t>ガイヨウ</t>
    </rPh>
    <phoneticPr fontId="2"/>
  </si>
  <si>
    <t>特定の契約条項が
付された地方債残高</t>
    <rPh sb="0" eb="2">
      <t>トクテイ</t>
    </rPh>
    <rPh sb="3" eb="5">
      <t>ケイヤク</t>
    </rPh>
    <rPh sb="5" eb="7">
      <t>ジョウコウ</t>
    </rPh>
    <rPh sb="9" eb="10">
      <t>フ</t>
    </rPh>
    <rPh sb="13" eb="16">
      <t>チホウサイ</t>
    </rPh>
    <rPh sb="16" eb="18">
      <t>ザンダカ</t>
    </rPh>
    <phoneticPr fontId="23"/>
  </si>
  <si>
    <t>契約条項の概要</t>
    <rPh sb="0" eb="2">
      <t>ケイヤク</t>
    </rPh>
    <rPh sb="2" eb="4">
      <t>ジョウコウ</t>
    </rPh>
    <rPh sb="5" eb="7">
      <t>ガイヨウ</t>
    </rPh>
    <phoneticPr fontId="23"/>
  </si>
  <si>
    <t>⑤引当金の明細</t>
    <rPh sb="1" eb="4">
      <t>ヒキアテキン</t>
    </rPh>
    <rPh sb="5" eb="7">
      <t>メイサイ</t>
    </rPh>
    <phoneticPr fontId="10"/>
  </si>
  <si>
    <t>区分</t>
    <rPh sb="0" eb="2">
      <t>クブン</t>
    </rPh>
    <phoneticPr fontId="2"/>
  </si>
  <si>
    <t>前年度末残高</t>
    <rPh sb="0" eb="3">
      <t>ゼンネンド</t>
    </rPh>
    <rPh sb="3" eb="4">
      <t>マツ</t>
    </rPh>
    <rPh sb="4" eb="6">
      <t>ザンダカ</t>
    </rPh>
    <phoneticPr fontId="2"/>
  </si>
  <si>
    <t>本年度増加額</t>
    <rPh sb="0" eb="3">
      <t>ホンネンド</t>
    </rPh>
    <rPh sb="3" eb="5">
      <t>ゾウカ</t>
    </rPh>
    <rPh sb="5" eb="6">
      <t>ガク</t>
    </rPh>
    <phoneticPr fontId="2"/>
  </si>
  <si>
    <t>本年度減少額</t>
    <rPh sb="0" eb="3">
      <t>ホンネンド</t>
    </rPh>
    <rPh sb="3" eb="6">
      <t>ゲンショウガク</t>
    </rPh>
    <phoneticPr fontId="2"/>
  </si>
  <si>
    <t>本年度末残高</t>
    <rPh sb="0" eb="3">
      <t>ホンネンド</t>
    </rPh>
    <rPh sb="3" eb="4">
      <t>マツ</t>
    </rPh>
    <rPh sb="4" eb="6">
      <t>ザンダカ</t>
    </rPh>
    <phoneticPr fontId="2"/>
  </si>
  <si>
    <t>目的使用</t>
    <rPh sb="0" eb="2">
      <t>モクテキ</t>
    </rPh>
    <rPh sb="2" eb="4">
      <t>シヨウ</t>
    </rPh>
    <phoneticPr fontId="10"/>
  </si>
  <si>
    <t>その他</t>
    <rPh sb="2" eb="3">
      <t>タ</t>
    </rPh>
    <phoneticPr fontId="10"/>
  </si>
  <si>
    <t>２．行政コスト計算書の内容に関する明細</t>
    <rPh sb="2" eb="4">
      <t>ギョウセイ</t>
    </rPh>
    <rPh sb="7" eb="10">
      <t>ケイサンショ</t>
    </rPh>
    <rPh sb="11" eb="13">
      <t>ナイヨウ</t>
    </rPh>
    <rPh sb="14" eb="15">
      <t>カン</t>
    </rPh>
    <rPh sb="17" eb="19">
      <t>メイサイ</t>
    </rPh>
    <phoneticPr fontId="10"/>
  </si>
  <si>
    <t>（１）補助金等の明細</t>
    <rPh sb="3" eb="7">
      <t>ホジョキンナド</t>
    </rPh>
    <rPh sb="8" eb="10">
      <t>メイサイ</t>
    </rPh>
    <phoneticPr fontId="10"/>
  </si>
  <si>
    <t>（単位：　　）</t>
    <rPh sb="1" eb="3">
      <t>タンイ</t>
    </rPh>
    <phoneticPr fontId="16"/>
  </si>
  <si>
    <t>名称</t>
    <rPh sb="0" eb="2">
      <t>メイショウ</t>
    </rPh>
    <phoneticPr fontId="10"/>
  </si>
  <si>
    <t>相手先</t>
    <rPh sb="0" eb="3">
      <t>アイテサキ</t>
    </rPh>
    <phoneticPr fontId="10"/>
  </si>
  <si>
    <t>金額</t>
    <rPh sb="0" eb="2">
      <t>キンガク</t>
    </rPh>
    <phoneticPr fontId="10"/>
  </si>
  <si>
    <t>支出目的</t>
    <rPh sb="0" eb="2">
      <t>シシュツ</t>
    </rPh>
    <rPh sb="2" eb="4">
      <t>モクテキ</t>
    </rPh>
    <phoneticPr fontId="10"/>
  </si>
  <si>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0"/>
  </si>
  <si>
    <t>計</t>
    <rPh sb="0" eb="1">
      <t>ケイ</t>
    </rPh>
    <phoneticPr fontId="10"/>
  </si>
  <si>
    <t>その他の補助金等</t>
    <rPh sb="2" eb="3">
      <t>タ</t>
    </rPh>
    <rPh sb="4" eb="7">
      <t>ホジョキン</t>
    </rPh>
    <rPh sb="7" eb="8">
      <t>ナド</t>
    </rPh>
    <phoneticPr fontId="10"/>
  </si>
  <si>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0"/>
  </si>
  <si>
    <t>（１）財源の明細</t>
    <rPh sb="3" eb="5">
      <t>ザイゲン</t>
    </rPh>
    <rPh sb="6" eb="8">
      <t>メイサイ</t>
    </rPh>
    <phoneticPr fontId="10"/>
  </si>
  <si>
    <t>会計</t>
    <rPh sb="0" eb="2">
      <t>カイケイ</t>
    </rPh>
    <phoneticPr fontId="2"/>
  </si>
  <si>
    <t>財源の内容</t>
    <rPh sb="0" eb="2">
      <t>ザイゲン</t>
    </rPh>
    <rPh sb="3" eb="5">
      <t>ナイヨウ</t>
    </rPh>
    <phoneticPr fontId="2"/>
  </si>
  <si>
    <t>地方税</t>
    <rPh sb="0" eb="3">
      <t>チホウゼイ</t>
    </rPh>
    <phoneticPr fontId="2"/>
  </si>
  <si>
    <t>地方交付税</t>
    <rPh sb="0" eb="2">
      <t>チホウ</t>
    </rPh>
    <rPh sb="2" eb="5">
      <t>コウフゼイ</t>
    </rPh>
    <phoneticPr fontId="2"/>
  </si>
  <si>
    <t>地方譲与税</t>
    <rPh sb="0" eb="2">
      <t>チホウ</t>
    </rPh>
    <rPh sb="2" eb="4">
      <t>ジョウヨ</t>
    </rPh>
    <rPh sb="4" eb="5">
      <t>ゼイ</t>
    </rPh>
    <phoneticPr fontId="2"/>
  </si>
  <si>
    <t>小計</t>
    <rPh sb="0" eb="2">
      <t>ショウケイ</t>
    </rPh>
    <phoneticPr fontId="2"/>
  </si>
  <si>
    <t>資本的
補助金</t>
    <rPh sb="0" eb="3">
      <t>シホンテキ</t>
    </rPh>
    <rPh sb="4" eb="7">
      <t>ホジョキン</t>
    </rPh>
    <phoneticPr fontId="10"/>
  </si>
  <si>
    <t>国庫支出金</t>
    <rPh sb="0" eb="2">
      <t>コッコ</t>
    </rPh>
    <rPh sb="2" eb="5">
      <t>シシュツキン</t>
    </rPh>
    <phoneticPr fontId="2"/>
  </si>
  <si>
    <t>都道府県等支出金</t>
    <rPh sb="0" eb="4">
      <t>トドウフケン</t>
    </rPh>
    <rPh sb="4" eb="5">
      <t>ナド</t>
    </rPh>
    <rPh sb="5" eb="8">
      <t>シシュツキン</t>
    </rPh>
    <phoneticPr fontId="2"/>
  </si>
  <si>
    <t>経常的
補助金</t>
    <rPh sb="0" eb="3">
      <t>ケイジョウテキ</t>
    </rPh>
    <rPh sb="4" eb="7">
      <t>ホジョキン</t>
    </rPh>
    <phoneticPr fontId="10"/>
  </si>
  <si>
    <t>（２）財源情報の明細</t>
    <rPh sb="3" eb="5">
      <t>ザイゲン</t>
    </rPh>
    <rPh sb="5" eb="7">
      <t>ジョウホウ</t>
    </rPh>
    <rPh sb="8" eb="10">
      <t>メイサイ</t>
    </rPh>
    <phoneticPr fontId="10"/>
  </si>
  <si>
    <t>内訳</t>
    <rPh sb="0" eb="2">
      <t>ウチワケ</t>
    </rPh>
    <phoneticPr fontId="10"/>
  </si>
  <si>
    <t>国県等補助金</t>
    <rPh sb="0" eb="1">
      <t>クニ</t>
    </rPh>
    <rPh sb="1" eb="2">
      <t>ケン</t>
    </rPh>
    <rPh sb="2" eb="3">
      <t>ナド</t>
    </rPh>
    <rPh sb="3" eb="6">
      <t>ホジョキン</t>
    </rPh>
    <phoneticPr fontId="10"/>
  </si>
  <si>
    <t>地方債</t>
    <rPh sb="0" eb="3">
      <t>チホウサイ</t>
    </rPh>
    <phoneticPr fontId="10"/>
  </si>
  <si>
    <t>税収等</t>
    <rPh sb="0" eb="3">
      <t>ゼイシュウナド</t>
    </rPh>
    <phoneticPr fontId="10"/>
  </si>
  <si>
    <t>その他</t>
    <rPh sb="2" eb="3">
      <t>ホカ</t>
    </rPh>
    <phoneticPr fontId="10"/>
  </si>
  <si>
    <t>純行政コスト</t>
    <rPh sb="0" eb="1">
      <t>ジュン</t>
    </rPh>
    <rPh sb="1" eb="3">
      <t>ギョウセイ</t>
    </rPh>
    <phoneticPr fontId="10"/>
  </si>
  <si>
    <t>有形固定資産等の増加</t>
    <rPh sb="0" eb="2">
      <t>ユウケイ</t>
    </rPh>
    <rPh sb="2" eb="4">
      <t>コテイ</t>
    </rPh>
    <rPh sb="4" eb="6">
      <t>シサン</t>
    </rPh>
    <rPh sb="6" eb="7">
      <t>ナド</t>
    </rPh>
    <rPh sb="8" eb="10">
      <t>ゾウカ</t>
    </rPh>
    <phoneticPr fontId="10"/>
  </si>
  <si>
    <t>貸付金・基金等の増加</t>
    <rPh sb="0" eb="3">
      <t>カシツケキン</t>
    </rPh>
    <rPh sb="4" eb="6">
      <t>キキン</t>
    </rPh>
    <rPh sb="6" eb="7">
      <t>ナド</t>
    </rPh>
    <rPh sb="8" eb="10">
      <t>ゾウカ</t>
    </rPh>
    <phoneticPr fontId="10"/>
  </si>
  <si>
    <t>４．資金収支計算書の内容に関する明細</t>
    <rPh sb="2" eb="4">
      <t>シキン</t>
    </rPh>
    <rPh sb="4" eb="6">
      <t>シュウシ</t>
    </rPh>
    <rPh sb="6" eb="9">
      <t>ケイサンショ</t>
    </rPh>
    <rPh sb="10" eb="12">
      <t>ナイヨウ</t>
    </rPh>
    <rPh sb="13" eb="14">
      <t>カン</t>
    </rPh>
    <rPh sb="16" eb="18">
      <t>メイサイ</t>
    </rPh>
    <phoneticPr fontId="10"/>
  </si>
  <si>
    <t>（１）資金の明細</t>
    <rPh sb="3" eb="5">
      <t>シキン</t>
    </rPh>
    <rPh sb="6" eb="8">
      <t>メイサイ</t>
    </rPh>
    <phoneticPr fontId="10"/>
  </si>
  <si>
    <t>現金</t>
    <rPh sb="0" eb="2">
      <t>ゲンキン</t>
    </rPh>
    <phoneticPr fontId="2"/>
  </si>
  <si>
    <t>要求払預金</t>
    <rPh sb="0" eb="2">
      <t>ヨウキュウ</t>
    </rPh>
    <rPh sb="2" eb="3">
      <t>ハラ</t>
    </rPh>
    <rPh sb="3" eb="5">
      <t>ヨキン</t>
    </rPh>
    <phoneticPr fontId="2"/>
  </si>
  <si>
    <t>短期投資</t>
    <rPh sb="0" eb="2">
      <t>タンキ</t>
    </rPh>
    <rPh sb="2" eb="4">
      <t>トウシ</t>
    </rPh>
    <phoneticPr fontId="2"/>
  </si>
  <si>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10"/>
  </si>
  <si>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0"/>
  </si>
  <si>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0"/>
  </si>
  <si>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0"/>
  </si>
  <si>
    <t>（単位：千円）</t>
    <rPh sb="1" eb="3">
      <t>タンイ</t>
    </rPh>
    <rPh sb="4" eb="6">
      <t>センエン</t>
    </rPh>
    <phoneticPr fontId="2"/>
  </si>
  <si>
    <t>その他特定目的基金</t>
    <rPh sb="2" eb="3">
      <t>タ</t>
    </rPh>
    <rPh sb="3" eb="5">
      <t>トクテイ</t>
    </rPh>
    <rPh sb="5" eb="7">
      <t>モクテキ</t>
    </rPh>
    <rPh sb="7" eb="9">
      <t>キキン</t>
    </rPh>
    <phoneticPr fontId="2"/>
  </si>
  <si>
    <t>土地開発基金</t>
    <rPh sb="0" eb="2">
      <t>トチ</t>
    </rPh>
    <rPh sb="2" eb="4">
      <t>カイハツ</t>
    </rPh>
    <rPh sb="4" eb="6">
      <t>キキン</t>
    </rPh>
    <phoneticPr fontId="2"/>
  </si>
  <si>
    <t>流動資産　合計</t>
    <rPh sb="0" eb="2">
      <t>リュウドウ</t>
    </rPh>
    <rPh sb="2" eb="4">
      <t>シサン</t>
    </rPh>
    <rPh sb="5" eb="7">
      <t>ゴウケイ</t>
    </rPh>
    <phoneticPr fontId="2"/>
  </si>
  <si>
    <t>固定資産　合計</t>
    <rPh sb="0" eb="2">
      <t>コテイ</t>
    </rPh>
    <rPh sb="2" eb="4">
      <t>シサン</t>
    </rPh>
    <rPh sb="5" eb="7">
      <t>ゴウケイ</t>
    </rPh>
    <phoneticPr fontId="2"/>
  </si>
  <si>
    <t>（単位：千円）</t>
    <rPh sb="1" eb="3">
      <t>タンイ</t>
    </rPh>
    <rPh sb="4" eb="6">
      <t>センエン</t>
    </rPh>
    <phoneticPr fontId="10"/>
  </si>
  <si>
    <t>（単位：特に指定のあるものをのぞき千円）</t>
    <rPh sb="1" eb="3">
      <t>タンイ</t>
    </rPh>
    <rPh sb="4" eb="5">
      <t>トク</t>
    </rPh>
    <rPh sb="6" eb="8">
      <t>シテイ</t>
    </rPh>
    <rPh sb="17" eb="19">
      <t>センエン</t>
    </rPh>
    <phoneticPr fontId="10"/>
  </si>
  <si>
    <t xml:space="preserve">
時価単価
（円）
（B）</t>
    <rPh sb="1" eb="3">
      <t>ジカ</t>
    </rPh>
    <rPh sb="3" eb="5">
      <t>タンカ</t>
    </rPh>
    <rPh sb="7" eb="8">
      <t>エン</t>
    </rPh>
    <phoneticPr fontId="2"/>
  </si>
  <si>
    <t xml:space="preserve">
取得単価
（円）
（D)</t>
    <rPh sb="1" eb="3">
      <t>シュトク</t>
    </rPh>
    <rPh sb="3" eb="5">
      <t>タンカ</t>
    </rPh>
    <rPh sb="7" eb="8">
      <t>エン</t>
    </rPh>
    <phoneticPr fontId="2"/>
  </si>
  <si>
    <t>㈱みずほフィナンシャルグループ</t>
    <phoneticPr fontId="2"/>
  </si>
  <si>
    <t>飯能市土地開発公社</t>
    <rPh sb="0" eb="3">
      <t>ハンノウシ</t>
    </rPh>
    <rPh sb="3" eb="5">
      <t>トチ</t>
    </rPh>
    <rPh sb="5" eb="7">
      <t>カイハツ</t>
    </rPh>
    <rPh sb="7" eb="9">
      <t>コウシャ</t>
    </rPh>
    <phoneticPr fontId="2"/>
  </si>
  <si>
    <t>飯能市社会福祉協議会</t>
    <rPh sb="0" eb="3">
      <t>ハンノウシ</t>
    </rPh>
    <rPh sb="3" eb="5">
      <t>シャカイ</t>
    </rPh>
    <rPh sb="5" eb="7">
      <t>フクシ</t>
    </rPh>
    <rPh sb="7" eb="10">
      <t>キョウギカイ</t>
    </rPh>
    <phoneticPr fontId="2"/>
  </si>
  <si>
    <t>㈱テレビ埼玉</t>
    <rPh sb="4" eb="6">
      <t>サイタマ</t>
    </rPh>
    <phoneticPr fontId="2"/>
  </si>
  <si>
    <t>飯能ケーブルテレビ㈱</t>
    <rPh sb="0" eb="2">
      <t>ハンノウ</t>
    </rPh>
    <phoneticPr fontId="2"/>
  </si>
  <si>
    <t>川越総合卸売市場（㈱</t>
    <rPh sb="0" eb="2">
      <t>カワゴエ</t>
    </rPh>
    <rPh sb="2" eb="4">
      <t>ソウゴウ</t>
    </rPh>
    <rPh sb="4" eb="6">
      <t>オロシウリ</t>
    </rPh>
    <rPh sb="6" eb="8">
      <t>イチバ</t>
    </rPh>
    <phoneticPr fontId="2"/>
  </si>
  <si>
    <t>西川広域森林組合</t>
    <rPh sb="0" eb="2">
      <t>ニシカワ</t>
    </rPh>
    <rPh sb="2" eb="4">
      <t>コウイキ</t>
    </rPh>
    <rPh sb="4" eb="6">
      <t>シンリン</t>
    </rPh>
    <rPh sb="6" eb="8">
      <t>クミアイ</t>
    </rPh>
    <phoneticPr fontId="2"/>
  </si>
  <si>
    <t>埼玉県農業信用基金協会</t>
    <rPh sb="0" eb="3">
      <t>サイタマケン</t>
    </rPh>
    <rPh sb="3" eb="5">
      <t>ノウギョウ</t>
    </rPh>
    <rPh sb="5" eb="7">
      <t>シンヨウ</t>
    </rPh>
    <rPh sb="7" eb="9">
      <t>キキン</t>
    </rPh>
    <rPh sb="9" eb="11">
      <t>キョウカイ</t>
    </rPh>
    <phoneticPr fontId="2"/>
  </si>
  <si>
    <t>埼玉県農林公社</t>
    <rPh sb="0" eb="3">
      <t>サイタマケン</t>
    </rPh>
    <rPh sb="3" eb="5">
      <t>ノウリン</t>
    </rPh>
    <rPh sb="5" eb="7">
      <t>コウシャ</t>
    </rPh>
    <phoneticPr fontId="2"/>
  </si>
  <si>
    <t>埼玉県信用保証協会</t>
    <rPh sb="0" eb="3">
      <t>サイタマケン</t>
    </rPh>
    <rPh sb="3" eb="5">
      <t>シンヨウ</t>
    </rPh>
    <rPh sb="5" eb="7">
      <t>ホショウ</t>
    </rPh>
    <rPh sb="7" eb="9">
      <t>キョウカイ</t>
    </rPh>
    <phoneticPr fontId="2"/>
  </si>
  <si>
    <t>埼玉県勤労者福祉センター</t>
    <rPh sb="0" eb="2">
      <t>サイタマ</t>
    </rPh>
    <rPh sb="2" eb="3">
      <t>ケン</t>
    </rPh>
    <rPh sb="3" eb="5">
      <t>キンロウ</t>
    </rPh>
    <rPh sb="5" eb="6">
      <t>シャ</t>
    </rPh>
    <rPh sb="6" eb="8">
      <t>フクシ</t>
    </rPh>
    <phoneticPr fontId="2"/>
  </si>
  <si>
    <t>埼玉伝統工芸協会</t>
    <rPh sb="0" eb="2">
      <t>サイタマ</t>
    </rPh>
    <rPh sb="2" eb="4">
      <t>デントウ</t>
    </rPh>
    <rPh sb="4" eb="6">
      <t>コウゲイ</t>
    </rPh>
    <rPh sb="6" eb="8">
      <t>キョウカイ</t>
    </rPh>
    <phoneticPr fontId="2"/>
  </si>
  <si>
    <t>砂防フロンティア整備推進機構</t>
    <rPh sb="0" eb="2">
      <t>サボウ</t>
    </rPh>
    <rPh sb="8" eb="10">
      <t>セイビ</t>
    </rPh>
    <rPh sb="10" eb="12">
      <t>スイシン</t>
    </rPh>
    <rPh sb="12" eb="14">
      <t>キコウ</t>
    </rPh>
    <phoneticPr fontId="2"/>
  </si>
  <si>
    <t>地方公共団体金融機構</t>
    <rPh sb="0" eb="2">
      <t>チホウ</t>
    </rPh>
    <rPh sb="2" eb="4">
      <t>コウキョウ</t>
    </rPh>
    <rPh sb="4" eb="6">
      <t>ダンタイ</t>
    </rPh>
    <rPh sb="6" eb="8">
      <t>キンユウ</t>
    </rPh>
    <rPh sb="8" eb="10">
      <t>キコウ</t>
    </rPh>
    <phoneticPr fontId="2"/>
  </si>
  <si>
    <t>　奨学資金貸付金</t>
    <rPh sb="1" eb="3">
      <t>ショウガク</t>
    </rPh>
    <rPh sb="3" eb="5">
      <t>シキン</t>
    </rPh>
    <rPh sb="5" eb="7">
      <t>カシツケ</t>
    </rPh>
    <rPh sb="7" eb="8">
      <t>キン</t>
    </rPh>
    <phoneticPr fontId="10"/>
  </si>
  <si>
    <t>　水洗便所改造資金貸付金</t>
    <rPh sb="1" eb="3">
      <t>スイセン</t>
    </rPh>
    <rPh sb="3" eb="5">
      <t>ベンジョ</t>
    </rPh>
    <rPh sb="5" eb="7">
      <t>カイゾウ</t>
    </rPh>
    <rPh sb="7" eb="9">
      <t>シキン</t>
    </rPh>
    <rPh sb="9" eb="11">
      <t>カシツケ</t>
    </rPh>
    <rPh sb="11" eb="12">
      <t>キン</t>
    </rPh>
    <phoneticPr fontId="10"/>
  </si>
  <si>
    <t>　奨学金返還金</t>
    <rPh sb="1" eb="4">
      <t>ショウガクキン</t>
    </rPh>
    <rPh sb="4" eb="7">
      <t>ヘンカンキン</t>
    </rPh>
    <phoneticPr fontId="2"/>
  </si>
  <si>
    <t>　個人市民税</t>
    <rPh sb="1" eb="3">
      <t>コジン</t>
    </rPh>
    <rPh sb="3" eb="6">
      <t>シミンゼイ</t>
    </rPh>
    <phoneticPr fontId="10"/>
  </si>
  <si>
    <t>　法人市民税</t>
    <rPh sb="1" eb="3">
      <t>ホウジン</t>
    </rPh>
    <rPh sb="3" eb="6">
      <t>シミンゼイ</t>
    </rPh>
    <phoneticPr fontId="2"/>
  </si>
  <si>
    <t>　固定資産税</t>
    <rPh sb="1" eb="3">
      <t>コテイ</t>
    </rPh>
    <rPh sb="3" eb="6">
      <t>シサンゼイ</t>
    </rPh>
    <phoneticPr fontId="2"/>
  </si>
  <si>
    <t>　軽自動車税</t>
    <rPh sb="1" eb="5">
      <t>ケイジドウシャ</t>
    </rPh>
    <rPh sb="5" eb="6">
      <t>ゼイ</t>
    </rPh>
    <phoneticPr fontId="2"/>
  </si>
  <si>
    <t>　都市計画税</t>
    <rPh sb="1" eb="3">
      <t>トシ</t>
    </rPh>
    <rPh sb="3" eb="5">
      <t>ケイカク</t>
    </rPh>
    <rPh sb="5" eb="6">
      <t>ゼイ</t>
    </rPh>
    <phoneticPr fontId="2"/>
  </si>
  <si>
    <t>　保育所保護者負担金</t>
    <rPh sb="1" eb="3">
      <t>ホイク</t>
    </rPh>
    <rPh sb="3" eb="4">
      <t>ショ</t>
    </rPh>
    <rPh sb="4" eb="7">
      <t>ホゴシャ</t>
    </rPh>
    <rPh sb="7" eb="10">
      <t>フタンキン</t>
    </rPh>
    <phoneticPr fontId="10"/>
  </si>
  <si>
    <t>　市営住宅使用料</t>
    <rPh sb="1" eb="3">
      <t>シエイ</t>
    </rPh>
    <rPh sb="3" eb="5">
      <t>ジュウタク</t>
    </rPh>
    <rPh sb="5" eb="8">
      <t>シヨウリョウ</t>
    </rPh>
    <phoneticPr fontId="2"/>
  </si>
  <si>
    <t>　市営住宅駐車場使用料</t>
    <rPh sb="1" eb="3">
      <t>シエイ</t>
    </rPh>
    <rPh sb="3" eb="5">
      <t>ジュウタク</t>
    </rPh>
    <rPh sb="5" eb="8">
      <t>チュウシャジョウ</t>
    </rPh>
    <rPh sb="8" eb="11">
      <t>シヨウリョウ</t>
    </rPh>
    <phoneticPr fontId="2"/>
  </si>
  <si>
    <t>　土地貸付収入</t>
    <rPh sb="1" eb="3">
      <t>トチ</t>
    </rPh>
    <rPh sb="3" eb="5">
      <t>カシツケ</t>
    </rPh>
    <rPh sb="5" eb="7">
      <t>シュウニュウ</t>
    </rPh>
    <phoneticPr fontId="2"/>
  </si>
  <si>
    <t>　行政財産使用料</t>
    <rPh sb="1" eb="3">
      <t>ギョウセイ</t>
    </rPh>
    <rPh sb="3" eb="5">
      <t>ザイサン</t>
    </rPh>
    <rPh sb="5" eb="8">
      <t>シヨウリョウ</t>
    </rPh>
    <phoneticPr fontId="2"/>
  </si>
  <si>
    <t>　所得税返納金</t>
    <rPh sb="1" eb="4">
      <t>ショトクゼイ</t>
    </rPh>
    <rPh sb="4" eb="6">
      <t>ヘンノウ</t>
    </rPh>
    <rPh sb="6" eb="7">
      <t>キン</t>
    </rPh>
    <phoneticPr fontId="2"/>
  </si>
  <si>
    <t>　生活保護費返還金</t>
    <rPh sb="1" eb="3">
      <t>セイカツ</t>
    </rPh>
    <rPh sb="3" eb="5">
      <t>ホゴ</t>
    </rPh>
    <rPh sb="5" eb="6">
      <t>ヒ</t>
    </rPh>
    <rPh sb="6" eb="9">
      <t>ヘンカンキン</t>
    </rPh>
    <phoneticPr fontId="2"/>
  </si>
  <si>
    <t>　児童クラブ保護者負担金</t>
    <rPh sb="1" eb="3">
      <t>ジドウ</t>
    </rPh>
    <rPh sb="6" eb="9">
      <t>ホゴシャ</t>
    </rPh>
    <rPh sb="9" eb="12">
      <t>フタンキン</t>
    </rPh>
    <phoneticPr fontId="2"/>
  </si>
  <si>
    <t>　市営住宅駐車場使用料</t>
    <rPh sb="1" eb="3">
      <t>シエイ</t>
    </rPh>
    <rPh sb="3" eb="5">
      <t>ジュウタク</t>
    </rPh>
    <rPh sb="5" eb="7">
      <t>チュウシャ</t>
    </rPh>
    <rPh sb="7" eb="8">
      <t>ジョウ</t>
    </rPh>
    <rPh sb="8" eb="11">
      <t>シヨウリョウ</t>
    </rPh>
    <phoneticPr fontId="2"/>
  </si>
  <si>
    <t>（単位：千円）</t>
    <rPh sb="4" eb="6">
      <t>センエン</t>
    </rPh>
    <phoneticPr fontId="2"/>
  </si>
  <si>
    <t>総合計</t>
    <rPh sb="0" eb="2">
      <t>ソウゴウ</t>
    </rPh>
    <rPh sb="2" eb="3">
      <t>ケイ</t>
    </rPh>
    <phoneticPr fontId="2"/>
  </si>
  <si>
    <t>退職手当引当金</t>
    <rPh sb="0" eb="2">
      <t>タイショク</t>
    </rPh>
    <rPh sb="2" eb="4">
      <t>テアテ</t>
    </rPh>
    <rPh sb="4" eb="6">
      <t>ヒキアテ</t>
    </rPh>
    <rPh sb="6" eb="7">
      <t>キン</t>
    </rPh>
    <phoneticPr fontId="2"/>
  </si>
  <si>
    <t>賞与等引当金</t>
    <rPh sb="0" eb="2">
      <t>ショウヨ</t>
    </rPh>
    <rPh sb="2" eb="3">
      <t>トウ</t>
    </rPh>
    <rPh sb="3" eb="5">
      <t>ヒキアテ</t>
    </rPh>
    <rPh sb="5" eb="6">
      <t>キン</t>
    </rPh>
    <phoneticPr fontId="2"/>
  </si>
  <si>
    <t>徴収不能引当金</t>
    <rPh sb="0" eb="2">
      <t>チョウシュウ</t>
    </rPh>
    <rPh sb="2" eb="4">
      <t>フノウ</t>
    </rPh>
    <rPh sb="4" eb="6">
      <t>ヒキアテ</t>
    </rPh>
    <rPh sb="6" eb="7">
      <t>キン</t>
    </rPh>
    <phoneticPr fontId="2"/>
  </si>
  <si>
    <t>後期高齢者医療広域連合</t>
    <rPh sb="0" eb="2">
      <t>コウキ</t>
    </rPh>
    <rPh sb="2" eb="5">
      <t>コウレイシャ</t>
    </rPh>
    <rPh sb="5" eb="7">
      <t>イリョウ</t>
    </rPh>
    <rPh sb="7" eb="9">
      <t>コウイキ</t>
    </rPh>
    <rPh sb="9" eb="11">
      <t>レンゴウ</t>
    </rPh>
    <phoneticPr fontId="2"/>
  </si>
  <si>
    <t>水道事業会計</t>
    <rPh sb="0" eb="2">
      <t>スイドウ</t>
    </rPh>
    <rPh sb="2" eb="4">
      <t>ジギョウ</t>
    </rPh>
    <rPh sb="4" eb="6">
      <t>カイケイ</t>
    </rPh>
    <phoneticPr fontId="2"/>
  </si>
  <si>
    <t>水道事業会計補助金</t>
    <rPh sb="0" eb="2">
      <t>スイドウ</t>
    </rPh>
    <rPh sb="2" eb="4">
      <t>ジギョウ</t>
    </rPh>
    <rPh sb="4" eb="6">
      <t>カイケイ</t>
    </rPh>
    <rPh sb="6" eb="9">
      <t>ホジョキン</t>
    </rPh>
    <phoneticPr fontId="2"/>
  </si>
  <si>
    <t>埼玉西部消防組合負担金</t>
    <rPh sb="0" eb="2">
      <t>サイタマ</t>
    </rPh>
    <rPh sb="2" eb="4">
      <t>セイブ</t>
    </rPh>
    <rPh sb="4" eb="6">
      <t>ショウボウ</t>
    </rPh>
    <rPh sb="6" eb="8">
      <t>クミアイ</t>
    </rPh>
    <rPh sb="8" eb="11">
      <t>フタンキン</t>
    </rPh>
    <phoneticPr fontId="2"/>
  </si>
  <si>
    <t>埼玉西部消防組合</t>
    <rPh sb="0" eb="2">
      <t>サイタマ</t>
    </rPh>
    <rPh sb="2" eb="4">
      <t>セイブ</t>
    </rPh>
    <rPh sb="4" eb="6">
      <t>ショウボウ</t>
    </rPh>
    <rPh sb="6" eb="8">
      <t>クミアイ</t>
    </rPh>
    <phoneticPr fontId="2"/>
  </si>
  <si>
    <t>広域飯能斎場組合</t>
    <rPh sb="0" eb="2">
      <t>コウイキ</t>
    </rPh>
    <rPh sb="2" eb="4">
      <t>ハンノウ</t>
    </rPh>
    <rPh sb="4" eb="6">
      <t>サイジョウ</t>
    </rPh>
    <rPh sb="6" eb="8">
      <t>クミアイ</t>
    </rPh>
    <phoneticPr fontId="2"/>
  </si>
  <si>
    <t>その他</t>
    <rPh sb="2" eb="3">
      <t>タ</t>
    </rPh>
    <phoneticPr fontId="2"/>
  </si>
  <si>
    <t>コミュニティ施設整備事業補助金</t>
    <rPh sb="6" eb="8">
      <t>シセツ</t>
    </rPh>
    <rPh sb="8" eb="10">
      <t>セイビ</t>
    </rPh>
    <rPh sb="10" eb="12">
      <t>ジギョウ</t>
    </rPh>
    <rPh sb="12" eb="15">
      <t>ホジョキン</t>
    </rPh>
    <phoneticPr fontId="2"/>
  </si>
  <si>
    <t>県後期高齢者医療広域連合負担金</t>
  </si>
  <si>
    <t>企業立地等奨励金</t>
  </si>
  <si>
    <t>広域飯能斎場組合維持管理費負担金</t>
  </si>
  <si>
    <t>合併処理浄化槽維持管理補助金</t>
  </si>
  <si>
    <t>住宅用太陽光発電システム等設置補助金</t>
  </si>
  <si>
    <t>住宅リフォーム等資金補助金</t>
  </si>
  <si>
    <t>西川材使用住宅等建築補助金</t>
  </si>
  <si>
    <t>木造住宅耐震診断・耐震改修補助金</t>
  </si>
  <si>
    <t>・前田自治会館改修工事
・大蔵山自治会館修繕工事</t>
    <rPh sb="1" eb="3">
      <t>マエダ</t>
    </rPh>
    <rPh sb="3" eb="5">
      <t>ジチ</t>
    </rPh>
    <rPh sb="5" eb="7">
      <t>カイカン</t>
    </rPh>
    <rPh sb="7" eb="9">
      <t>カイシュウ</t>
    </rPh>
    <rPh sb="9" eb="11">
      <t>コウジ</t>
    </rPh>
    <rPh sb="13" eb="15">
      <t>オオクラ</t>
    </rPh>
    <rPh sb="15" eb="16">
      <t>ヤマ</t>
    </rPh>
    <rPh sb="16" eb="18">
      <t>ジチ</t>
    </rPh>
    <rPh sb="18" eb="20">
      <t>カイカン</t>
    </rPh>
    <rPh sb="20" eb="22">
      <t>シュウゼン</t>
    </rPh>
    <rPh sb="22" eb="24">
      <t>コウジ</t>
    </rPh>
    <phoneticPr fontId="2"/>
  </si>
  <si>
    <t>合併処理浄化槽設置補助金</t>
  </si>
  <si>
    <t>61基</t>
    <rPh sb="2" eb="3">
      <t>キ</t>
    </rPh>
    <phoneticPr fontId="2"/>
  </si>
  <si>
    <t>4,421件</t>
    <rPh sb="5" eb="6">
      <t>ケン</t>
    </rPh>
    <phoneticPr fontId="2"/>
  </si>
  <si>
    <t>334件</t>
    <rPh sb="3" eb="4">
      <t>ケン</t>
    </rPh>
    <phoneticPr fontId="2"/>
  </si>
  <si>
    <t>133件</t>
    <rPh sb="3" eb="4">
      <t>ケン</t>
    </rPh>
    <phoneticPr fontId="2"/>
  </si>
  <si>
    <t>・建築9件
・リフォーム9件</t>
    <rPh sb="1" eb="3">
      <t>ケンチク</t>
    </rPh>
    <rPh sb="4" eb="5">
      <t>ケン</t>
    </rPh>
    <rPh sb="13" eb="14">
      <t>ケン</t>
    </rPh>
    <phoneticPr fontId="2"/>
  </si>
  <si>
    <t>22件</t>
    <rPh sb="2" eb="3">
      <t>ケン</t>
    </rPh>
    <phoneticPr fontId="2"/>
  </si>
  <si>
    <t>14,958件</t>
    <rPh sb="6" eb="7">
      <t>ケン</t>
    </rPh>
    <phoneticPr fontId="2"/>
  </si>
  <si>
    <t>14社</t>
    <rPh sb="2" eb="3">
      <t>シャ</t>
    </rPh>
    <phoneticPr fontId="2"/>
  </si>
  <si>
    <t>給水施設整備費等補助金</t>
  </si>
  <si>
    <t>19件</t>
    <rPh sb="2" eb="3">
      <t>ケン</t>
    </rPh>
    <phoneticPr fontId="2"/>
  </si>
  <si>
    <t>地方消費税交付金</t>
    <rPh sb="0" eb="2">
      <t>チホウ</t>
    </rPh>
    <rPh sb="2" eb="5">
      <t>ショウヒゼイ</t>
    </rPh>
    <rPh sb="5" eb="8">
      <t>コウフキン</t>
    </rPh>
    <phoneticPr fontId="2"/>
  </si>
  <si>
    <t>分担金及び負担金</t>
    <rPh sb="0" eb="3">
      <t>ブンタンキン</t>
    </rPh>
    <rPh sb="3" eb="4">
      <t>オヨ</t>
    </rPh>
    <rPh sb="5" eb="8">
      <t>フタンキン</t>
    </rPh>
    <phoneticPr fontId="2"/>
  </si>
  <si>
    <t>一般会計等</t>
    <rPh sb="0" eb="2">
      <t>イッパン</t>
    </rPh>
    <rPh sb="2" eb="4">
      <t>カイケイ</t>
    </rPh>
    <rPh sb="4" eb="5">
      <t>トウ</t>
    </rPh>
    <phoneticPr fontId="2"/>
  </si>
  <si>
    <t>－</t>
    <phoneticPr fontId="2"/>
  </si>
  <si>
    <t>附属明細書（一般会計等）</t>
    <rPh sb="0" eb="2">
      <t>フゾク</t>
    </rPh>
    <rPh sb="2" eb="5">
      <t>メイサイショ</t>
    </rPh>
    <rPh sb="6" eb="8">
      <t>イッパン</t>
    </rPh>
    <rPh sb="8" eb="10">
      <t>カイケイ</t>
    </rPh>
    <rPh sb="10" eb="11">
      <t>トウ</t>
    </rPh>
    <phoneticPr fontId="10"/>
  </si>
  <si>
    <t>※その他特定目的金の貸借対照表計上額が財産に関する調書記載額と54,541千円合わないのは、出納整理期間中に取り崩したものがあるためです。</t>
    <rPh sb="3" eb="4">
      <t>タ</t>
    </rPh>
    <rPh sb="4" eb="6">
      <t>トクテイ</t>
    </rPh>
    <rPh sb="6" eb="8">
      <t>モクテキ</t>
    </rPh>
    <rPh sb="8" eb="9">
      <t>キン</t>
    </rPh>
    <rPh sb="10" eb="15">
      <t>タイシャクタイショウヒョウ</t>
    </rPh>
    <rPh sb="15" eb="17">
      <t>ケイジョウ</t>
    </rPh>
    <rPh sb="17" eb="18">
      <t>ガク</t>
    </rPh>
    <rPh sb="19" eb="21">
      <t>ザイサン</t>
    </rPh>
    <rPh sb="22" eb="23">
      <t>カン</t>
    </rPh>
    <rPh sb="25" eb="27">
      <t>チョウショ</t>
    </rPh>
    <rPh sb="27" eb="29">
      <t>キサイ</t>
    </rPh>
    <rPh sb="29" eb="30">
      <t>ガク</t>
    </rPh>
    <rPh sb="37" eb="39">
      <t>センエン</t>
    </rPh>
    <rPh sb="39" eb="40">
      <t>ア</t>
    </rPh>
    <rPh sb="46" eb="48">
      <t>スイトウ</t>
    </rPh>
    <rPh sb="48" eb="50">
      <t>セイリ</t>
    </rPh>
    <rPh sb="50" eb="52">
      <t>キカン</t>
    </rPh>
    <rPh sb="52" eb="53">
      <t>チュウ</t>
    </rPh>
    <rPh sb="54" eb="55">
      <t>ト</t>
    </rPh>
    <rPh sb="56" eb="57">
      <t>クズ</t>
    </rPh>
    <phoneticPr fontId="2"/>
  </si>
  <si>
    <t>臨時福祉給付金及び年金生活者等支援臨時福祉給付金</t>
    <rPh sb="0" eb="2">
      <t>リンジ</t>
    </rPh>
    <rPh sb="2" eb="4">
      <t>フクシ</t>
    </rPh>
    <rPh sb="4" eb="7">
      <t>キュウフキン</t>
    </rPh>
    <rPh sb="7" eb="8">
      <t>オヨ</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</si>
</sst>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quot;"/>
    <numFmt numFmtId="177" formatCode="#,##0;&quot;△ &quot;#,##0"/>
    <numFmt numFmtId="178" formatCode="0.000"/>
    <numFmt numFmtId="179" formatCode="0.00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7"/>
      <name val="ＭＳ ゴシック"/>
      <family val="3"/>
      <charset val="128"/>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5"/>
      <color theme="1"/>
      <name val="ＭＳ Ｐゴシック"/>
      <family val="2"/>
      <charset val="128"/>
      <scheme val="minor"/>
    </font>
    <font>
      <sz val="5"/>
      <color theme="1"/>
      <name val="ＭＳ Ｐゴシック"/>
      <family val="3"/>
      <charset val="128"/>
      <scheme val="minor"/>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7" fillId="0" borderId="29">
      <alignment horizontal="center" vertical="center"/>
    </xf>
    <xf numFmtId="9" fontId="1" fillId="0" borderId="0" applyFont="0" applyFill="0" applyBorder="0" applyAlignment="0" applyProtection="0">
      <alignment vertical="center"/>
    </xf>
  </cellStyleXfs>
  <cellXfs count="281">
    <xf numFmtId="0" fontId="0" fillId="0" borderId="0" xfId="0">
      <alignment vertical="center"/>
    </xf>
    <xf numFmtId="0" fontId="4" fillId="0" borderId="0" xfId="0" applyFont="1">
      <alignment vertical="center"/>
    </xf>
    <xf numFmtId="0" fontId="13" fillId="0" borderId="0" xfId="0" applyFont="1" applyBorder="1" applyAlignment="1">
      <alignment horizontal="center" vertical="center"/>
    </xf>
    <xf numFmtId="0" fontId="0" fillId="0" borderId="0" xfId="0" applyBorder="1">
      <alignment vertical="center"/>
    </xf>
    <xf numFmtId="0" fontId="11" fillId="0" borderId="5" xfId="0" applyFont="1" applyBorder="1" applyAlignment="1">
      <alignment vertical="center"/>
    </xf>
    <xf numFmtId="0" fontId="15" fillId="0" borderId="5" xfId="0" applyFont="1" applyBorder="1" applyAlignment="1">
      <alignment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16" fillId="0" borderId="1" xfId="0" applyFont="1" applyBorder="1" applyAlignment="1">
      <alignment horizontal="center" vertical="center"/>
    </xf>
    <xf numFmtId="0" fontId="8" fillId="0" borderId="0" xfId="2" applyFont="1" applyBorder="1" applyAlignment="1">
      <alignment horizontal="left" vertical="center"/>
    </xf>
    <xf numFmtId="0" fontId="4" fillId="0" borderId="0" xfId="2" applyFont="1" applyBorder="1" applyAlignment="1">
      <alignment horizontal="center" vertical="center"/>
    </xf>
    <xf numFmtId="0" fontId="4" fillId="0" borderId="0" xfId="2" applyFont="1" applyBorder="1" applyAlignment="1">
      <alignment horizontal="center" vertical="center" wrapText="1"/>
    </xf>
    <xf numFmtId="0" fontId="16" fillId="0" borderId="0" xfId="0" applyFont="1" applyBorder="1" applyAlignment="1">
      <alignment horizontal="center" vertical="center"/>
    </xf>
    <xf numFmtId="0" fontId="4" fillId="0" borderId="0" xfId="2" applyFont="1" applyBorder="1" applyAlignment="1">
      <alignment horizontal="left" vertical="center"/>
    </xf>
    <xf numFmtId="0" fontId="4" fillId="0" borderId="0" xfId="2" applyFont="1" applyBorder="1">
      <alignment vertical="center"/>
    </xf>
    <xf numFmtId="0" fontId="3" fillId="0" borderId="5" xfId="2" applyFont="1" applyBorder="1" applyAlignment="1">
      <alignment vertical="center"/>
    </xf>
    <xf numFmtId="0" fontId="5" fillId="0" borderId="5" xfId="2" applyFont="1" applyBorder="1" applyAlignment="1">
      <alignment vertical="center"/>
    </xf>
    <xf numFmtId="0" fontId="17" fillId="0" borderId="0" xfId="0" applyFont="1" applyBorder="1" applyAlignment="1">
      <alignment horizontal="right" vertical="center"/>
    </xf>
    <xf numFmtId="0" fontId="4" fillId="0" borderId="1" xfId="2" applyFont="1" applyBorder="1" applyAlignment="1">
      <alignment vertical="center"/>
    </xf>
    <xf numFmtId="0" fontId="0" fillId="0" borderId="5" xfId="0" applyBorder="1">
      <alignment vertical="center"/>
    </xf>
    <xf numFmtId="0" fontId="18" fillId="0" borderId="0" xfId="0" applyFont="1" applyBorder="1" applyAlignment="1">
      <alignment vertical="center"/>
    </xf>
    <xf numFmtId="0" fontId="15" fillId="0" borderId="0" xfId="0" applyFont="1" applyBorder="1" applyAlignment="1">
      <alignment vertical="center"/>
    </xf>
    <xf numFmtId="0" fontId="3" fillId="0" borderId="0" xfId="0" applyFont="1" applyFill="1" applyBorder="1" applyAlignment="1">
      <alignment vertical="center"/>
    </xf>
    <xf numFmtId="0" fontId="4" fillId="0" borderId="0" xfId="0" applyFont="1" applyBorder="1">
      <alignment vertical="center"/>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0" fontId="4" fillId="0" borderId="0" xfId="0" applyFont="1" applyBorder="1" applyAlignment="1">
      <alignment horizontal="center" vertical="center"/>
    </xf>
    <xf numFmtId="0" fontId="4" fillId="0" borderId="15" xfId="0" applyFont="1" applyBorder="1">
      <alignment vertical="center"/>
    </xf>
    <xf numFmtId="0" fontId="19" fillId="0" borderId="0" xfId="0" applyFont="1" applyFill="1" applyBorder="1" applyAlignment="1">
      <alignment horizontal="left" vertical="center"/>
    </xf>
    <xf numFmtId="0" fontId="0" fillId="0" borderId="0" xfId="0" applyFill="1" applyBorder="1" applyAlignment="1">
      <alignment vertical="center"/>
    </xf>
    <xf numFmtId="0" fontId="19" fillId="0" borderId="0" xfId="0" applyFont="1" applyFill="1" applyBorder="1" applyAlignment="1">
      <alignment horizontal="right" vertical="center"/>
    </xf>
    <xf numFmtId="0" fontId="7" fillId="0" borderId="15" xfId="0" applyFont="1" applyBorder="1" applyAlignment="1">
      <alignment horizontal="center" vertical="center"/>
    </xf>
    <xf numFmtId="0" fontId="4" fillId="0" borderId="17" xfId="0" applyFont="1" applyBorder="1" applyAlignment="1">
      <alignment vertical="center"/>
    </xf>
    <xf numFmtId="0" fontId="7" fillId="0" borderId="10" xfId="0" applyFont="1" applyBorder="1" applyAlignment="1">
      <alignment horizontal="center" vertical="center"/>
    </xf>
    <xf numFmtId="0" fontId="4" fillId="0" borderId="10" xfId="0" applyFont="1" applyBorder="1" applyAlignment="1">
      <alignment vertical="center"/>
    </xf>
    <xf numFmtId="0" fontId="4" fillId="0" borderId="0" xfId="0" applyFont="1" applyAlignment="1">
      <alignment horizontal="center" vertical="center"/>
    </xf>
    <xf numFmtId="0" fontId="7" fillId="0" borderId="15" xfId="0" applyFont="1" applyBorder="1" applyAlignment="1">
      <alignment horizontal="left" vertical="center"/>
    </xf>
    <xf numFmtId="0" fontId="4" fillId="0" borderId="18" xfId="0" applyFont="1" applyBorder="1">
      <alignment vertical="center"/>
    </xf>
    <xf numFmtId="0" fontId="7" fillId="0" borderId="15" xfId="0" applyFont="1" applyBorder="1">
      <alignment vertical="center"/>
    </xf>
    <xf numFmtId="0" fontId="7" fillId="0" borderId="17" xfId="0" applyFont="1" applyBorder="1" applyAlignment="1">
      <alignment horizontal="center" vertical="center"/>
    </xf>
    <xf numFmtId="0" fontId="4" fillId="0" borderId="11" xfId="0" applyFont="1" applyBorder="1">
      <alignment vertical="center"/>
    </xf>
    <xf numFmtId="0" fontId="17" fillId="0" borderId="5" xfId="0" applyFont="1" applyBorder="1" applyAlignment="1">
      <alignment horizontal="left" vertical="center"/>
    </xf>
    <xf numFmtId="0" fontId="17" fillId="0" borderId="5" xfId="0" applyFont="1" applyBorder="1" applyAlignment="1">
      <alignment horizontal="right" vertical="center"/>
    </xf>
    <xf numFmtId="0" fontId="6" fillId="0" borderId="15" xfId="0" applyFont="1" applyBorder="1" applyAlignment="1">
      <alignment horizontal="center" vertical="center" wrapText="1"/>
    </xf>
    <xf numFmtId="0" fontId="7" fillId="0" borderId="10" xfId="0" applyFont="1" applyBorder="1" applyAlignment="1">
      <alignment horizontal="left" vertical="center" wrapText="1"/>
    </xf>
    <xf numFmtId="0" fontId="7" fillId="0" borderId="15" xfId="0" applyFont="1" applyBorder="1" applyAlignment="1">
      <alignment horizontal="center" vertical="center" wrapText="1"/>
    </xf>
    <xf numFmtId="0" fontId="19" fillId="0" borderId="11" xfId="0" applyFont="1" applyBorder="1" applyAlignment="1">
      <alignmen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0" fillId="0" borderId="0" xfId="0" applyAlignment="1">
      <alignment vertical="center"/>
    </xf>
    <xf numFmtId="0" fontId="7" fillId="0" borderId="0" xfId="0" applyFont="1">
      <alignment vertical="center"/>
    </xf>
    <xf numFmtId="0" fontId="7" fillId="0" borderId="17" xfId="0" applyFont="1" applyBorder="1">
      <alignment vertical="center"/>
    </xf>
    <xf numFmtId="0" fontId="7" fillId="0" borderId="10" xfId="0" applyFont="1" applyBorder="1">
      <alignment vertical="center"/>
    </xf>
    <xf numFmtId="0" fontId="7" fillId="0" borderId="19" xfId="0" applyFont="1" applyBorder="1" applyAlignment="1">
      <alignment horizontal="center" vertical="center"/>
    </xf>
    <xf numFmtId="0" fontId="7" fillId="0" borderId="9" xfId="0" applyFont="1" applyBorder="1">
      <alignment vertical="center"/>
    </xf>
    <xf numFmtId="0" fontId="19" fillId="0" borderId="11" xfId="0" applyFont="1" applyBorder="1">
      <alignment vertical="center"/>
    </xf>
    <xf numFmtId="0" fontId="19" fillId="0" borderId="0" xfId="0" applyFont="1">
      <alignment vertical="center"/>
    </xf>
    <xf numFmtId="0" fontId="19" fillId="0" borderId="0" xfId="0" applyFont="1" applyBorder="1">
      <alignment vertical="center"/>
    </xf>
    <xf numFmtId="0" fontId="20" fillId="0" borderId="0" xfId="0" applyFont="1" applyBorder="1">
      <alignment vertical="center"/>
    </xf>
    <xf numFmtId="0" fontId="21" fillId="0" borderId="0" xfId="0" applyFont="1" applyBorder="1">
      <alignment vertical="center"/>
    </xf>
    <xf numFmtId="0" fontId="21" fillId="0" borderId="0" xfId="0" applyFont="1" applyBorder="1" applyAlignment="1">
      <alignment horizontal="right"/>
    </xf>
    <xf numFmtId="0" fontId="22" fillId="2" borderId="20"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1" fillId="2" borderId="21" xfId="0" applyFont="1" applyFill="1" applyBorder="1" applyAlignment="1">
      <alignment horizontal="center" vertical="center"/>
    </xf>
    <xf numFmtId="0" fontId="21" fillId="2" borderId="7" xfId="0" applyFont="1" applyFill="1" applyBorder="1" applyAlignment="1">
      <alignment horizontal="center" vertical="center"/>
    </xf>
    <xf numFmtId="0" fontId="20" fillId="0" borderId="15" xfId="0" applyFont="1" applyBorder="1" applyAlignment="1">
      <alignment vertical="center"/>
    </xf>
    <xf numFmtId="0" fontId="20" fillId="0" borderId="15" xfId="0" applyFont="1" applyBorder="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5" fillId="0" borderId="0" xfId="0" applyFont="1" applyBorder="1" applyAlignment="1">
      <alignment horizontal="right" vertical="center"/>
    </xf>
    <xf numFmtId="0" fontId="27" fillId="0" borderId="0" xfId="0" applyFont="1" applyBorder="1" applyAlignment="1">
      <alignment horizontal="right" vertical="center"/>
    </xf>
    <xf numFmtId="176" fontId="25" fillId="0" borderId="1" xfId="1" applyNumberFormat="1" applyFont="1" applyBorder="1" applyAlignment="1">
      <alignment vertical="center"/>
    </xf>
    <xf numFmtId="0" fontId="25" fillId="0" borderId="0" xfId="0" applyFont="1" applyBorder="1" applyAlignment="1">
      <alignment vertical="center"/>
    </xf>
    <xf numFmtId="0" fontId="25" fillId="0" borderId="3" xfId="0" applyFont="1" applyBorder="1" applyAlignment="1">
      <alignment vertical="center"/>
    </xf>
    <xf numFmtId="0" fontId="0" fillId="2" borderId="10" xfId="0"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right" vertical="center"/>
    </xf>
    <xf numFmtId="0" fontId="19" fillId="0" borderId="0" xfId="0" applyFont="1" applyBorder="1" applyAlignment="1">
      <alignment horizontal="left" vertical="center"/>
    </xf>
    <xf numFmtId="0" fontId="16" fillId="0" borderId="0" xfId="0" applyFont="1" applyBorder="1">
      <alignment vertical="center"/>
    </xf>
    <xf numFmtId="0" fontId="28" fillId="0" borderId="15" xfId="0" applyFont="1" applyBorder="1" applyAlignment="1">
      <alignment horizontal="center" vertical="center"/>
    </xf>
    <xf numFmtId="0" fontId="28" fillId="0" borderId="15" xfId="0" applyFont="1" applyBorder="1" applyAlignment="1">
      <alignment horizontal="left" vertical="center" wrapText="1"/>
    </xf>
    <xf numFmtId="0" fontId="28" fillId="0" borderId="7" xfId="0" applyFont="1" applyBorder="1" applyAlignment="1">
      <alignment horizontal="left" vertical="center" wrapText="1"/>
    </xf>
    <xf numFmtId="0" fontId="28" fillId="0" borderId="7" xfId="0" applyFont="1" applyBorder="1">
      <alignment vertical="center"/>
    </xf>
    <xf numFmtId="0" fontId="28" fillId="0" borderId="7" xfId="0" applyFont="1" applyBorder="1" applyAlignment="1">
      <alignment horizontal="center" vertical="center" wrapText="1"/>
    </xf>
    <xf numFmtId="0" fontId="28" fillId="0" borderId="3" xfId="0" applyFont="1" applyBorder="1" applyAlignment="1">
      <alignment vertical="center"/>
    </xf>
    <xf numFmtId="0" fontId="28" fillId="0" borderId="7" xfId="0" applyFont="1" applyBorder="1" applyAlignment="1">
      <alignment horizontal="left" vertical="center"/>
    </xf>
    <xf numFmtId="0" fontId="28" fillId="0" borderId="5" xfId="0" applyFont="1" applyBorder="1" applyAlignment="1">
      <alignment horizontal="center" vertical="center"/>
    </xf>
    <xf numFmtId="0" fontId="28" fillId="0" borderId="8" xfId="0" applyFont="1" applyBorder="1" applyAlignment="1">
      <alignment horizontal="center" vertical="center"/>
    </xf>
    <xf numFmtId="0" fontId="24" fillId="0" borderId="0" xfId="0" applyFont="1" applyAlignment="1">
      <alignment horizontal="left"/>
    </xf>
    <xf numFmtId="0" fontId="24" fillId="0" borderId="0" xfId="0" applyFont="1" applyAlignment="1">
      <alignment horizontal="right"/>
    </xf>
    <xf numFmtId="0" fontId="6" fillId="0" borderId="15" xfId="3" applyFont="1" applyBorder="1" applyAlignment="1">
      <alignment horizontal="center" vertical="center"/>
    </xf>
    <xf numFmtId="0" fontId="6" fillId="0" borderId="15" xfId="3" applyFont="1" applyFill="1" applyBorder="1" applyAlignment="1">
      <alignment horizontal="center" vertical="center"/>
    </xf>
    <xf numFmtId="0" fontId="6" fillId="0" borderId="15" xfId="3" applyFont="1" applyBorder="1" applyAlignment="1">
      <alignment horizontal="centerContinuous" vertical="center" wrapText="1"/>
    </xf>
    <xf numFmtId="0" fontId="6" fillId="0" borderId="15" xfId="3" applyFont="1" applyBorder="1" applyAlignment="1">
      <alignment horizontal="center" vertical="center" wrapText="1"/>
    </xf>
    <xf numFmtId="0" fontId="6" fillId="0" borderId="3" xfId="3" applyFont="1" applyBorder="1" applyAlignment="1">
      <alignment vertical="center"/>
    </xf>
    <xf numFmtId="0" fontId="6" fillId="0" borderId="13" xfId="3" applyFont="1" applyBorder="1" applyAlignment="1">
      <alignment vertical="center"/>
    </xf>
    <xf numFmtId="0" fontId="6" fillId="0" borderId="3" xfId="2" applyFont="1" applyBorder="1" applyAlignment="1">
      <alignment vertical="center"/>
    </xf>
    <xf numFmtId="0" fontId="6" fillId="0" borderId="13" xfId="3" applyFont="1"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17" fillId="2" borderId="13"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0" fillId="2" borderId="15" xfId="0" applyFont="1" applyFill="1" applyBorder="1">
      <alignment vertical="center"/>
    </xf>
    <xf numFmtId="177" fontId="0" fillId="2" borderId="15" xfId="1" applyNumberFormat="1" applyFont="1" applyFill="1" applyBorder="1">
      <alignment vertical="center"/>
    </xf>
    <xf numFmtId="177" fontId="0" fillId="2" borderId="13" xfId="1" applyNumberFormat="1" applyFont="1" applyFill="1" applyBorder="1" applyAlignment="1">
      <alignment horizontal="right" vertical="center"/>
    </xf>
    <xf numFmtId="177" fontId="0" fillId="2" borderId="15" xfId="1" applyNumberFormat="1" applyFont="1" applyFill="1" applyBorder="1" applyAlignment="1">
      <alignment horizontal="right" vertical="center"/>
    </xf>
    <xf numFmtId="38" fontId="0" fillId="2" borderId="0" xfId="0" applyNumberFormat="1" applyFill="1">
      <alignment vertical="center"/>
    </xf>
    <xf numFmtId="0" fontId="0" fillId="2" borderId="15" xfId="0" applyFill="1" applyBorder="1">
      <alignment vertical="center"/>
    </xf>
    <xf numFmtId="177" fontId="14" fillId="2" borderId="15" xfId="1" applyNumberFormat="1" applyFont="1" applyFill="1" applyBorder="1">
      <alignment vertical="center"/>
    </xf>
    <xf numFmtId="177" fontId="14" fillId="2" borderId="13" xfId="1" applyNumberFormat="1" applyFont="1" applyFill="1" applyBorder="1" applyAlignment="1">
      <alignment horizontal="right" vertical="center"/>
    </xf>
    <xf numFmtId="177" fontId="14" fillId="2" borderId="15" xfId="1" applyNumberFormat="1" applyFont="1" applyFill="1" applyBorder="1" applyAlignment="1">
      <alignment horizontal="right" vertical="center"/>
    </xf>
    <xf numFmtId="177" fontId="14" fillId="2" borderId="10" xfId="1" applyNumberFormat="1" applyFont="1" applyFill="1" applyBorder="1">
      <alignment vertical="center"/>
    </xf>
    <xf numFmtId="38" fontId="0" fillId="2" borderId="0" xfId="1" applyFont="1" applyFill="1">
      <alignment vertical="center"/>
    </xf>
    <xf numFmtId="38" fontId="17" fillId="2" borderId="0" xfId="1" applyFont="1" applyFill="1">
      <alignment vertical="center"/>
    </xf>
    <xf numFmtId="0" fontId="16" fillId="2" borderId="0" xfId="0" applyFont="1" applyFill="1">
      <alignment vertical="center"/>
    </xf>
    <xf numFmtId="178" fontId="0" fillId="2" borderId="0" xfId="0" applyNumberFormat="1" applyFill="1">
      <alignment vertical="center"/>
    </xf>
    <xf numFmtId="0" fontId="31" fillId="0" borderId="0" xfId="0" applyFont="1" applyBorder="1" applyAlignment="1">
      <alignment horizontal="left" vertical="center"/>
    </xf>
    <xf numFmtId="0" fontId="31" fillId="0" borderId="0" xfId="0" applyFont="1" applyBorder="1" applyAlignment="1">
      <alignment horizontal="right" vertical="center"/>
    </xf>
    <xf numFmtId="0" fontId="7" fillId="0" borderId="15" xfId="0" applyFont="1" applyBorder="1" applyAlignment="1">
      <alignment horizontal="center" vertical="center"/>
    </xf>
    <xf numFmtId="0" fontId="4" fillId="0" borderId="15" xfId="0" applyFont="1" applyBorder="1" applyAlignment="1">
      <alignment horizontal="center" vertical="center" wrapText="1"/>
    </xf>
    <xf numFmtId="38" fontId="7" fillId="0" borderId="18" xfId="1" applyFont="1" applyBorder="1">
      <alignment vertical="center"/>
    </xf>
    <xf numFmtId="38" fontId="7" fillId="0" borderId="15" xfId="1" applyFont="1" applyBorder="1">
      <alignment vertical="center"/>
    </xf>
    <xf numFmtId="38" fontId="4" fillId="0" borderId="15" xfId="1" applyFont="1" applyBorder="1">
      <alignment vertical="center"/>
    </xf>
    <xf numFmtId="0" fontId="4" fillId="0" borderId="15" xfId="0" applyFont="1" applyBorder="1" applyAlignment="1">
      <alignment vertical="center" wrapText="1"/>
    </xf>
    <xf numFmtId="38" fontId="4" fillId="0" borderId="15" xfId="0" applyNumberFormat="1" applyFont="1" applyBorder="1">
      <alignment vertical="center"/>
    </xf>
    <xf numFmtId="179" fontId="4" fillId="0" borderId="8" xfId="5" applyNumberFormat="1" applyFont="1" applyBorder="1">
      <alignment vertical="center"/>
    </xf>
    <xf numFmtId="38" fontId="7" fillId="0" borderId="15" xfId="1" applyFont="1" applyBorder="1" applyAlignment="1">
      <alignment horizontal="center" vertical="center" wrapText="1"/>
    </xf>
    <xf numFmtId="38" fontId="7" fillId="0" borderId="10" xfId="1" applyFont="1" applyBorder="1" applyAlignment="1">
      <alignment horizontal="center" vertical="center" wrapText="1"/>
    </xf>
    <xf numFmtId="38" fontId="27" fillId="0" borderId="22" xfId="1" applyFont="1" applyBorder="1" applyAlignment="1">
      <alignment vertical="center" wrapText="1"/>
    </xf>
    <xf numFmtId="38" fontId="20" fillId="0" borderId="15" xfId="1" applyFont="1" applyBorder="1" applyAlignment="1">
      <alignment vertical="center"/>
    </xf>
    <xf numFmtId="38" fontId="20" fillId="0" borderId="22" xfId="1" applyFont="1" applyBorder="1">
      <alignment vertical="center"/>
    </xf>
    <xf numFmtId="38" fontId="20" fillId="0" borderId="13" xfId="1" applyFont="1" applyBorder="1">
      <alignment vertical="center"/>
    </xf>
    <xf numFmtId="38" fontId="20" fillId="0" borderId="15" xfId="1" applyFont="1" applyBorder="1">
      <alignment vertical="center"/>
    </xf>
    <xf numFmtId="38" fontId="7" fillId="0" borderId="17" xfId="1" applyFont="1" applyBorder="1">
      <alignment vertical="center"/>
    </xf>
    <xf numFmtId="38" fontId="7" fillId="0" borderId="0" xfId="1" applyFont="1">
      <alignment vertical="center"/>
    </xf>
    <xf numFmtId="38" fontId="7" fillId="0" borderId="10" xfId="1" applyFont="1" applyBorder="1">
      <alignment vertical="center"/>
    </xf>
    <xf numFmtId="38" fontId="7" fillId="0" borderId="15" xfId="1" applyFont="1" applyBorder="1" applyAlignment="1">
      <alignment horizontal="left" vertical="center"/>
    </xf>
    <xf numFmtId="38" fontId="7" fillId="0" borderId="19" xfId="1" applyFont="1" applyBorder="1">
      <alignment vertical="center"/>
    </xf>
    <xf numFmtId="38" fontId="7" fillId="0" borderId="19" xfId="1" applyFont="1" applyBorder="1" applyAlignment="1">
      <alignment horizontal="center" vertical="center"/>
    </xf>
    <xf numFmtId="38" fontId="7" fillId="0" borderId="9" xfId="1" applyFont="1" applyBorder="1">
      <alignment vertical="center"/>
    </xf>
    <xf numFmtId="38" fontId="7" fillId="0" borderId="10" xfId="1" applyFont="1" applyBorder="1" applyAlignment="1">
      <alignment horizontal="center" vertical="center"/>
    </xf>
    <xf numFmtId="9" fontId="4" fillId="0" borderId="15" xfId="5" applyFont="1" applyBorder="1">
      <alignment vertical="center"/>
    </xf>
    <xf numFmtId="179" fontId="4" fillId="0" borderId="15" xfId="5" applyNumberFormat="1" applyFont="1" applyBorder="1">
      <alignment vertical="center"/>
    </xf>
    <xf numFmtId="38" fontId="7" fillId="0" borderId="15" xfId="1" applyFont="1" applyFill="1" applyBorder="1" applyAlignment="1">
      <alignment vertical="center"/>
    </xf>
    <xf numFmtId="0" fontId="7" fillId="0" borderId="15" xfId="0" applyFont="1" applyBorder="1" applyAlignment="1">
      <alignment horizontal="center" vertical="center"/>
    </xf>
    <xf numFmtId="38" fontId="4" fillId="0" borderId="15" xfId="1" applyFont="1" applyFill="1" applyBorder="1">
      <alignment vertical="center"/>
    </xf>
    <xf numFmtId="0" fontId="7" fillId="0" borderId="15" xfId="2" applyFont="1" applyFill="1" applyBorder="1">
      <alignment vertical="center"/>
    </xf>
    <xf numFmtId="38" fontId="7" fillId="0" borderId="15" xfId="0" applyNumberFormat="1" applyFont="1" applyBorder="1">
      <alignment vertical="center"/>
    </xf>
    <xf numFmtId="0" fontId="28" fillId="0" borderId="15" xfId="0" applyFont="1" applyBorder="1" applyAlignment="1">
      <alignment horizontal="center" vertical="center"/>
    </xf>
    <xf numFmtId="0" fontId="28" fillId="0" borderId="15" xfId="0" applyFont="1" applyBorder="1" applyAlignment="1">
      <alignment horizontal="center" vertical="center" wrapText="1"/>
    </xf>
    <xf numFmtId="0" fontId="32" fillId="0" borderId="15" xfId="2" applyFont="1" applyBorder="1" applyAlignment="1">
      <alignment horizontal="center" vertical="center" wrapText="1"/>
    </xf>
    <xf numFmtId="0" fontId="32" fillId="0" borderId="15" xfId="2" applyFont="1" applyBorder="1">
      <alignment vertical="center"/>
    </xf>
    <xf numFmtId="38" fontId="32" fillId="0" borderId="15" xfId="1" applyFont="1" applyBorder="1">
      <alignment vertical="center"/>
    </xf>
    <xf numFmtId="0" fontId="19" fillId="0" borderId="5" xfId="0" applyFont="1" applyBorder="1" applyAlignment="1">
      <alignment vertical="center"/>
    </xf>
    <xf numFmtId="0" fontId="28" fillId="0" borderId="15" xfId="0" applyFont="1" applyBorder="1">
      <alignment vertical="center"/>
    </xf>
    <xf numFmtId="0" fontId="28" fillId="0" borderId="28" xfId="0" applyFont="1" applyBorder="1" applyAlignment="1">
      <alignment vertical="center"/>
    </xf>
    <xf numFmtId="38" fontId="28" fillId="0" borderId="3" xfId="1" applyFont="1" applyBorder="1">
      <alignment vertical="center"/>
    </xf>
    <xf numFmtId="38" fontId="28" fillId="0" borderId="7" xfId="1" applyFont="1" applyBorder="1">
      <alignment vertical="center"/>
    </xf>
    <xf numFmtId="38" fontId="28" fillId="0" borderId="3" xfId="1" applyFont="1" applyBorder="1" applyAlignment="1">
      <alignment vertical="center"/>
    </xf>
    <xf numFmtId="0" fontId="28" fillId="0" borderId="3" xfId="0" applyFont="1" applyBorder="1" applyAlignment="1">
      <alignment vertical="center" wrapText="1"/>
    </xf>
    <xf numFmtId="38" fontId="6" fillId="0" borderId="15" xfId="1" applyFont="1" applyBorder="1" applyAlignment="1">
      <alignment vertical="center"/>
    </xf>
    <xf numFmtId="38" fontId="27" fillId="0" borderId="16" xfId="1" applyFont="1" applyBorder="1" applyAlignment="1">
      <alignment vertical="center"/>
    </xf>
    <xf numFmtId="38" fontId="27" fillId="0" borderId="15" xfId="1" applyFont="1" applyBorder="1" applyAlignment="1">
      <alignment vertical="center"/>
    </xf>
    <xf numFmtId="38" fontId="20" fillId="0" borderId="13" xfId="1" applyFont="1" applyBorder="1" applyAlignment="1">
      <alignment vertical="center"/>
    </xf>
    <xf numFmtId="179" fontId="27" fillId="0" borderId="15" xfId="5" applyNumberFormat="1" applyFont="1" applyBorder="1" applyAlignment="1">
      <alignment vertical="center"/>
    </xf>
    <xf numFmtId="38" fontId="4" fillId="0" borderId="15" xfId="1" applyFont="1" applyFill="1" applyBorder="1" applyAlignment="1">
      <alignmen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0" fillId="0" borderId="0" xfId="0" applyBorder="1" applyAlignment="1">
      <alignment horizontal="right" vertical="center"/>
    </xf>
    <xf numFmtId="0" fontId="4" fillId="0" borderId="13" xfId="2" applyFont="1" applyBorder="1" applyAlignment="1">
      <alignment horizontal="center" vertical="center" wrapText="1"/>
    </xf>
    <xf numFmtId="0" fontId="4" fillId="0" borderId="15" xfId="2" applyFont="1" applyBorder="1" applyAlignment="1">
      <alignment horizontal="center" vertical="center" wrapText="1"/>
    </xf>
    <xf numFmtId="0" fontId="17" fillId="0" borderId="15" xfId="0" applyFont="1" applyBorder="1" applyAlignment="1">
      <alignment horizontal="center" vertical="center" wrapText="1"/>
    </xf>
    <xf numFmtId="0" fontId="16" fillId="0" borderId="15" xfId="0" applyFont="1" applyBorder="1" applyAlignment="1">
      <alignment horizontal="center" vertical="center"/>
    </xf>
    <xf numFmtId="0" fontId="4" fillId="0" borderId="15" xfId="2" applyFont="1" applyBorder="1" applyAlignment="1">
      <alignment horizontal="left" vertical="center" wrapText="1"/>
    </xf>
    <xf numFmtId="38" fontId="4" fillId="0" borderId="3" xfId="1" applyFont="1" applyBorder="1" applyAlignment="1">
      <alignment vertical="center" wrapText="1"/>
    </xf>
    <xf numFmtId="38" fontId="4" fillId="0" borderId="13" xfId="1" applyFont="1" applyBorder="1" applyAlignment="1">
      <alignment vertical="center" wrapText="1"/>
    </xf>
    <xf numFmtId="0" fontId="4" fillId="0" borderId="3" xfId="2" applyFont="1" applyBorder="1" applyAlignment="1">
      <alignment horizontal="center" vertical="center" wrapText="1"/>
    </xf>
    <xf numFmtId="38" fontId="4" fillId="0" borderId="15" xfId="1" applyFont="1" applyBorder="1" applyAlignment="1">
      <alignment vertical="center" wrapText="1"/>
    </xf>
    <xf numFmtId="38" fontId="16" fillId="0" borderId="15" xfId="1" applyFont="1" applyBorder="1" applyAlignment="1">
      <alignment vertical="center"/>
    </xf>
    <xf numFmtId="0" fontId="4" fillId="0" borderId="15" xfId="2" applyFont="1" applyBorder="1" applyAlignment="1">
      <alignment horizontal="left" vertical="center"/>
    </xf>
    <xf numFmtId="38" fontId="4" fillId="0" borderId="3" xfId="1" applyFont="1" applyBorder="1" applyAlignment="1">
      <alignment vertical="center"/>
    </xf>
    <xf numFmtId="38" fontId="4" fillId="0" borderId="13" xfId="1" applyFont="1" applyBorder="1" applyAlignment="1">
      <alignment vertical="center"/>
    </xf>
    <xf numFmtId="0" fontId="4" fillId="2" borderId="15" xfId="2" applyFont="1" applyFill="1" applyBorder="1" applyAlignment="1">
      <alignment horizontal="left" vertical="center" wrapText="1"/>
    </xf>
    <xf numFmtId="0" fontId="4" fillId="2" borderId="15" xfId="2" applyFont="1" applyFill="1" applyBorder="1" applyAlignment="1">
      <alignment horizontal="left" vertical="center"/>
    </xf>
    <xf numFmtId="0" fontId="16" fillId="0" borderId="15" xfId="0" applyFont="1" applyBorder="1" applyAlignment="1">
      <alignment horizontal="left" vertical="center"/>
    </xf>
    <xf numFmtId="0" fontId="4" fillId="0" borderId="15" xfId="2" applyFont="1" applyFill="1" applyBorder="1" applyAlignment="1">
      <alignment horizontal="left" vertical="center"/>
    </xf>
    <xf numFmtId="38" fontId="4" fillId="0" borderId="3" xfId="1" applyFont="1" applyFill="1" applyBorder="1" applyAlignment="1">
      <alignment vertical="center" wrapText="1"/>
    </xf>
    <xf numFmtId="38" fontId="4" fillId="0" borderId="13" xfId="1" applyFont="1" applyFill="1" applyBorder="1" applyAlignment="1">
      <alignment vertical="center" wrapText="1"/>
    </xf>
    <xf numFmtId="0" fontId="4" fillId="0" borderId="15" xfId="2" applyFont="1" applyFill="1" applyBorder="1" applyAlignment="1">
      <alignment horizontal="left" vertical="center" wrapText="1"/>
    </xf>
    <xf numFmtId="0" fontId="4" fillId="0" borderId="3" xfId="2" applyFont="1" applyBorder="1" applyAlignment="1">
      <alignment horizontal="center" vertical="center"/>
    </xf>
    <xf numFmtId="0" fontId="4" fillId="0" borderId="13" xfId="2" applyFont="1" applyBorder="1" applyAlignment="1">
      <alignment horizontal="center" vertical="center"/>
    </xf>
    <xf numFmtId="0" fontId="4" fillId="0" borderId="3" xfId="2" applyFont="1" applyBorder="1" applyAlignment="1">
      <alignment horizontal="left" vertical="center" wrapText="1"/>
    </xf>
    <xf numFmtId="0" fontId="4" fillId="0" borderId="13" xfId="2" applyFont="1" applyBorder="1" applyAlignment="1">
      <alignment horizontal="left" vertical="center" wrapText="1"/>
    </xf>
    <xf numFmtId="38" fontId="4" fillId="0" borderId="3" xfId="1" applyFont="1" applyFill="1" applyBorder="1" applyAlignment="1">
      <alignment vertical="center"/>
    </xf>
    <xf numFmtId="38" fontId="4" fillId="0" borderId="13" xfId="1" applyFont="1" applyFill="1" applyBorder="1" applyAlignment="1">
      <alignment vertical="center"/>
    </xf>
    <xf numFmtId="38" fontId="4" fillId="0" borderId="15" xfId="1" applyFont="1" applyFill="1" applyBorder="1" applyAlignment="1">
      <alignment vertical="center" wrapText="1"/>
    </xf>
    <xf numFmtId="38" fontId="16" fillId="0" borderId="15" xfId="1" applyFont="1" applyFill="1" applyBorder="1" applyAlignment="1">
      <alignment vertical="center"/>
    </xf>
    <xf numFmtId="38" fontId="4" fillId="0" borderId="2" xfId="1" applyFont="1" applyFill="1" applyBorder="1" applyAlignment="1">
      <alignment vertical="center" wrapText="1"/>
    </xf>
    <xf numFmtId="0" fontId="4" fillId="0" borderId="3" xfId="2" applyFont="1" applyBorder="1" applyAlignment="1">
      <alignment horizontal="left" vertical="center"/>
    </xf>
    <xf numFmtId="0" fontId="4" fillId="0" borderId="13" xfId="2" applyFont="1" applyBorder="1" applyAlignment="1">
      <alignment horizontal="left" vertical="center"/>
    </xf>
    <xf numFmtId="0" fontId="4" fillId="0" borderId="15" xfId="2" applyFont="1" applyBorder="1" applyAlignment="1">
      <alignment horizontal="center" vertical="center"/>
    </xf>
    <xf numFmtId="0" fontId="17" fillId="0" borderId="3" xfId="0" applyFont="1" applyBorder="1" applyAlignment="1">
      <alignment horizontal="left" vertical="center"/>
    </xf>
    <xf numFmtId="0" fontId="16" fillId="0" borderId="13" xfId="0" applyFont="1" applyBorder="1" applyAlignment="1">
      <alignment horizontal="left" vertical="center"/>
    </xf>
    <xf numFmtId="0" fontId="6" fillId="2" borderId="17"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3" xfId="0" applyFont="1" applyBorder="1" applyAlignment="1">
      <alignment horizontal="center" vertical="center" wrapText="1"/>
    </xf>
    <xf numFmtId="0" fontId="22" fillId="2" borderId="12"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1" fillId="2" borderId="10" xfId="0" applyFont="1" applyFill="1" applyBorder="1" applyAlignment="1">
      <alignment horizontal="center" vertical="center"/>
    </xf>
    <xf numFmtId="0" fontId="22" fillId="2" borderId="10"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1" fillId="2" borderId="6" xfId="0" applyFont="1" applyFill="1" applyBorder="1" applyAlignment="1">
      <alignment horizontal="center" vertical="center"/>
    </xf>
    <xf numFmtId="0" fontId="25" fillId="0" borderId="27" xfId="0" applyFont="1" applyBorder="1" applyAlignment="1">
      <alignment horizontal="center" vertical="center"/>
    </xf>
    <xf numFmtId="0" fontId="25" fillId="0" borderId="2" xfId="0" applyFont="1" applyBorder="1" applyAlignment="1">
      <alignment horizontal="center" vertical="center"/>
    </xf>
    <xf numFmtId="0" fontId="25" fillId="0" borderId="13" xfId="0" applyFont="1" applyBorder="1" applyAlignment="1">
      <alignment horizontal="center" vertical="center"/>
    </xf>
    <xf numFmtId="0" fontId="27" fillId="2" borderId="17" xfId="0" applyFont="1" applyFill="1" applyBorder="1" applyAlignment="1">
      <alignment horizontal="center" vertical="center" wrapText="1"/>
    </xf>
    <xf numFmtId="0" fontId="0" fillId="2" borderId="10" xfId="0" applyFill="1" applyBorder="1" applyAlignment="1">
      <alignment horizontal="center" vertical="center"/>
    </xf>
    <xf numFmtId="0" fontId="27" fillId="2" borderId="12"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25"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27" fillId="2" borderId="23" xfId="0" applyFont="1" applyFill="1" applyBorder="1" applyAlignment="1">
      <alignment horizontal="center" vertical="center" wrapText="1"/>
    </xf>
    <xf numFmtId="0" fontId="0" fillId="2" borderId="24" xfId="0" applyFill="1" applyBorder="1" applyAlignment="1">
      <alignment horizontal="center" vertical="center"/>
    </xf>
    <xf numFmtId="0" fontId="28" fillId="2" borderId="12"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28" fillId="0" borderId="15" xfId="0" applyFont="1" applyBorder="1" applyAlignment="1">
      <alignment horizontal="center" vertical="center"/>
    </xf>
    <xf numFmtId="0" fontId="28" fillId="2" borderId="12" xfId="0" applyFont="1" applyFill="1" applyBorder="1" applyAlignment="1">
      <alignment horizontal="left" vertical="center"/>
    </xf>
    <xf numFmtId="0" fontId="28" fillId="2" borderId="14" xfId="0" applyFont="1" applyFill="1" applyBorder="1" applyAlignment="1">
      <alignment horizontal="left" vertical="center"/>
    </xf>
    <xf numFmtId="0" fontId="28" fillId="2" borderId="1" xfId="0" applyFont="1" applyFill="1" applyBorder="1" applyAlignment="1">
      <alignment horizontal="left" vertical="center"/>
    </xf>
    <xf numFmtId="0" fontId="28" fillId="2" borderId="4" xfId="0" applyFont="1" applyFill="1" applyBorder="1" applyAlignment="1">
      <alignment horizontal="left" vertical="center"/>
    </xf>
    <xf numFmtId="0" fontId="28" fillId="2" borderId="7" xfId="0" applyFont="1" applyFill="1" applyBorder="1" applyAlignment="1">
      <alignment horizontal="left" vertical="center"/>
    </xf>
    <xf numFmtId="0" fontId="28" fillId="2" borderId="6" xfId="0" applyFont="1" applyFill="1" applyBorder="1" applyAlignment="1">
      <alignment horizontal="left" vertical="center"/>
    </xf>
    <xf numFmtId="0" fontId="28" fillId="0" borderId="3" xfId="0" applyFont="1" applyBorder="1" applyAlignment="1">
      <alignment horizontal="center" vertical="center"/>
    </xf>
    <xf numFmtId="0" fontId="28" fillId="0" borderId="13" xfId="0" applyFont="1" applyBorder="1" applyAlignment="1">
      <alignment horizontal="center" vertical="center"/>
    </xf>
    <xf numFmtId="0" fontId="24" fillId="0" borderId="0" xfId="0" applyFont="1" applyAlignment="1">
      <alignment horizontal="left" vertical="center"/>
    </xf>
    <xf numFmtId="0" fontId="29" fillId="0" borderId="0" xfId="0" applyFont="1" applyAlignment="1">
      <alignment horizontal="left" vertical="center"/>
    </xf>
    <xf numFmtId="0" fontId="6" fillId="0" borderId="17" xfId="3" applyFont="1" applyBorder="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6" fillId="0" borderId="17"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10" xfId="3" applyFont="1" applyFill="1" applyBorder="1" applyAlignment="1">
      <alignment horizontal="center" vertical="center"/>
    </xf>
    <xf numFmtId="0" fontId="6" fillId="0" borderId="3" xfId="3" applyFont="1" applyBorder="1" applyAlignment="1">
      <alignment horizontal="center" vertical="center"/>
    </xf>
    <xf numFmtId="0" fontId="6" fillId="0" borderId="13" xfId="3" applyFont="1" applyBorder="1" applyAlignment="1">
      <alignment horizontal="center" vertical="center"/>
    </xf>
    <xf numFmtId="0" fontId="6" fillId="0" borderId="17" xfId="3" applyFont="1" applyFill="1" applyBorder="1" applyAlignment="1">
      <alignment horizontal="center" vertical="center" wrapText="1"/>
    </xf>
    <xf numFmtId="0" fontId="6" fillId="0" borderId="9"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0" borderId="3"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13" xfId="3" applyFont="1" applyFill="1" applyBorder="1" applyAlignment="1">
      <alignment horizontal="center" vertical="center"/>
    </xf>
    <xf numFmtId="38" fontId="19" fillId="2" borderId="0" xfId="1" applyFont="1" applyFill="1" applyAlignment="1">
      <alignment horizontal="left" vertical="center" wrapText="1"/>
    </xf>
    <xf numFmtId="38" fontId="28" fillId="2" borderId="0" xfId="1" applyFont="1" applyFill="1" applyAlignment="1">
      <alignment horizontal="left" vertical="center" wrapText="1"/>
    </xf>
    <xf numFmtId="0" fontId="0" fillId="2" borderId="5" xfId="0" applyFont="1" applyFill="1" applyBorder="1" applyAlignment="1">
      <alignment horizontal="left" vertical="center"/>
    </xf>
    <xf numFmtId="0" fontId="14" fillId="2" borderId="5" xfId="0" applyFont="1" applyFill="1" applyBorder="1" applyAlignment="1">
      <alignment horizontal="left" vertical="center"/>
    </xf>
    <xf numFmtId="0" fontId="17" fillId="2" borderId="5" xfId="0" applyFont="1" applyFill="1" applyBorder="1" applyAlignment="1">
      <alignment horizontal="right" vertical="center"/>
    </xf>
    <xf numFmtId="0" fontId="0" fillId="2" borderId="15" xfId="0" applyFill="1" applyBorder="1" applyAlignment="1">
      <alignment horizontal="center" vertical="center"/>
    </xf>
    <xf numFmtId="0" fontId="0" fillId="2" borderId="13" xfId="0" applyFont="1" applyFill="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cellXfs>
  <cellStyles count="6">
    <cellStyle name="パーセント" xfId="5" builtinId="5"/>
    <cellStyle name="桁区切り" xfId="1" builtinId="6"/>
    <cellStyle name="標準" xfId="0" builtinId="0"/>
    <cellStyle name="標準 2" xfId="2"/>
    <cellStyle name="標準_附属明細表PL・NW・WS　20060423修正版" xfId="3"/>
    <cellStyle name="標準１"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topLeftCell="C28" zoomScaleNormal="100" zoomScaleSheetLayoutView="100" workbookViewId="0">
      <selection activeCell="R44" sqref="R44"/>
    </sheetView>
  </sheetViews>
  <sheetFormatPr defaultRowHeight="13.5" x14ac:dyDescent="0.15"/>
  <cols>
    <col min="1" max="1" width="0.875" customWidth="1"/>
    <col min="2" max="2" width="3.75" customWidth="1"/>
    <col min="3" max="3" width="16.75" customWidth="1"/>
    <col min="4" max="17" width="8.5" customWidth="1"/>
    <col min="18" max="18" width="16.25" customWidth="1"/>
    <col min="19" max="19" width="0.625" customWidth="1"/>
    <col min="20" max="20" width="0.375" customWidth="1"/>
  </cols>
  <sheetData>
    <row r="1" spans="1:19" ht="18.75" customHeight="1" x14ac:dyDescent="0.15">
      <c r="A1" s="167" t="s">
        <v>12</v>
      </c>
      <c r="B1" s="168"/>
      <c r="C1" s="168"/>
      <c r="D1" s="168"/>
      <c r="E1" s="168"/>
    </row>
    <row r="2" spans="1:19" ht="24.75" customHeight="1" x14ac:dyDescent="0.15">
      <c r="A2" s="169" t="s">
        <v>262</v>
      </c>
      <c r="B2" s="169"/>
      <c r="C2" s="169"/>
      <c r="D2" s="169"/>
      <c r="E2" s="169"/>
      <c r="F2" s="169"/>
      <c r="G2" s="169"/>
      <c r="H2" s="169"/>
      <c r="I2" s="169"/>
      <c r="J2" s="169"/>
      <c r="K2" s="169"/>
      <c r="L2" s="169"/>
      <c r="M2" s="169"/>
      <c r="N2" s="169"/>
      <c r="O2" s="169"/>
      <c r="P2" s="169"/>
      <c r="Q2" s="169"/>
      <c r="R2" s="169"/>
      <c r="S2" s="169"/>
    </row>
    <row r="3" spans="1:19" ht="19.5" customHeight="1" x14ac:dyDescent="0.15">
      <c r="A3" s="167" t="s">
        <v>13</v>
      </c>
      <c r="B3" s="168"/>
      <c r="C3" s="168"/>
      <c r="D3" s="168"/>
      <c r="E3" s="168"/>
      <c r="F3" s="168"/>
      <c r="G3" s="168"/>
      <c r="H3" s="2"/>
      <c r="I3" s="2"/>
      <c r="J3" s="2"/>
      <c r="K3" s="2"/>
      <c r="L3" s="2"/>
      <c r="M3" s="2"/>
      <c r="N3" s="2"/>
      <c r="O3" s="2"/>
      <c r="P3" s="2"/>
      <c r="Q3" s="2"/>
      <c r="R3" s="2"/>
    </row>
    <row r="4" spans="1:19" ht="17.25" customHeight="1" x14ac:dyDescent="0.15">
      <c r="A4" s="170" t="s">
        <v>181</v>
      </c>
      <c r="B4" s="170"/>
      <c r="C4" s="170"/>
      <c r="D4" s="170"/>
      <c r="E4" s="170"/>
      <c r="F4" s="170"/>
      <c r="G4" s="170"/>
      <c r="H4" s="170"/>
      <c r="I4" s="170"/>
      <c r="J4" s="170"/>
      <c r="K4" s="170"/>
      <c r="L4" s="170"/>
      <c r="M4" s="170"/>
      <c r="N4" s="170"/>
      <c r="O4" s="170"/>
      <c r="P4" s="170"/>
      <c r="Q4" s="170"/>
      <c r="R4" s="170"/>
    </row>
    <row r="5" spans="1:19" ht="16.5" customHeight="1" x14ac:dyDescent="0.15">
      <c r="A5" s="167" t="s">
        <v>14</v>
      </c>
      <c r="B5" s="168"/>
      <c r="C5" s="168"/>
      <c r="D5" s="168"/>
      <c r="E5" s="168"/>
      <c r="F5" s="168"/>
      <c r="G5" s="168"/>
      <c r="H5" s="168"/>
      <c r="I5" s="168"/>
      <c r="J5" s="168"/>
      <c r="K5" s="168"/>
      <c r="L5" s="168"/>
      <c r="M5" s="168"/>
      <c r="N5" s="168"/>
      <c r="O5" s="168"/>
      <c r="P5" s="168"/>
      <c r="Q5" s="168"/>
      <c r="R5" s="168"/>
    </row>
    <row r="6" spans="1:19" ht="1.5" customHeight="1" x14ac:dyDescent="0.15">
      <c r="B6" s="171"/>
      <c r="C6" s="171"/>
      <c r="D6" s="171"/>
      <c r="E6" s="171"/>
      <c r="F6" s="171"/>
      <c r="G6" s="171"/>
      <c r="H6" s="171"/>
      <c r="I6" s="171"/>
      <c r="J6" s="171"/>
      <c r="K6" s="171"/>
      <c r="L6" s="171"/>
      <c r="M6" s="171"/>
      <c r="N6" s="171"/>
      <c r="O6" s="171"/>
      <c r="P6" s="171"/>
      <c r="Q6" s="171"/>
      <c r="R6" s="171"/>
    </row>
    <row r="7" spans="1:19" ht="20.25" customHeight="1" x14ac:dyDescent="0.15">
      <c r="A7" s="3"/>
      <c r="B7" s="4" t="s">
        <v>15</v>
      </c>
      <c r="C7" s="5"/>
      <c r="D7" s="6"/>
      <c r="E7" s="6"/>
      <c r="F7" s="6"/>
      <c r="G7" s="6"/>
      <c r="H7" s="6"/>
      <c r="I7" s="6"/>
      <c r="J7" s="6"/>
      <c r="K7" s="6"/>
      <c r="L7" s="6"/>
      <c r="M7" s="6"/>
      <c r="N7" s="6"/>
      <c r="O7" s="6"/>
      <c r="P7" s="6"/>
      <c r="Q7" s="7" t="s">
        <v>190</v>
      </c>
      <c r="R7" s="6"/>
      <c r="S7" s="3"/>
    </row>
    <row r="8" spans="1:19" ht="37.5" customHeight="1" x14ac:dyDescent="0.15">
      <c r="A8" s="3"/>
      <c r="B8" s="173" t="s">
        <v>16</v>
      </c>
      <c r="C8" s="173"/>
      <c r="D8" s="179" t="s">
        <v>17</v>
      </c>
      <c r="E8" s="172"/>
      <c r="F8" s="179" t="s">
        <v>18</v>
      </c>
      <c r="G8" s="172"/>
      <c r="H8" s="179" t="s">
        <v>19</v>
      </c>
      <c r="I8" s="172"/>
      <c r="J8" s="179" t="s">
        <v>20</v>
      </c>
      <c r="K8" s="172"/>
      <c r="L8" s="179" t="s">
        <v>21</v>
      </c>
      <c r="M8" s="172"/>
      <c r="N8" s="172" t="s">
        <v>22</v>
      </c>
      <c r="O8" s="173"/>
      <c r="P8" s="174" t="s">
        <v>23</v>
      </c>
      <c r="Q8" s="175"/>
      <c r="R8" s="8"/>
      <c r="S8" s="3"/>
    </row>
    <row r="9" spans="1:19" ht="14.1" customHeight="1" x14ac:dyDescent="0.15">
      <c r="A9" s="3"/>
      <c r="B9" s="176" t="s">
        <v>24</v>
      </c>
      <c r="C9" s="176"/>
      <c r="D9" s="177">
        <f>SUM(D10:E18)</f>
        <v>104268725</v>
      </c>
      <c r="E9" s="178"/>
      <c r="F9" s="177">
        <f t="shared" ref="F9" si="0">SUM(F10:G18)</f>
        <v>5753314</v>
      </c>
      <c r="G9" s="178"/>
      <c r="H9" s="177">
        <f t="shared" ref="H9" si="1">SUM(H10:I18)</f>
        <v>173799</v>
      </c>
      <c r="I9" s="178"/>
      <c r="J9" s="177">
        <f>SUM(J10:K18)</f>
        <v>109848240</v>
      </c>
      <c r="K9" s="178"/>
      <c r="L9" s="177">
        <f t="shared" ref="L9" si="2">SUM(L10:M18)</f>
        <v>36640087</v>
      </c>
      <c r="M9" s="178"/>
      <c r="N9" s="177">
        <f t="shared" ref="N9" si="3">SUM(N10:O18)</f>
        <v>1257260</v>
      </c>
      <c r="O9" s="178"/>
      <c r="P9" s="177">
        <f t="shared" ref="P9" si="4">SUM(P10:Q18)</f>
        <v>73208153</v>
      </c>
      <c r="Q9" s="178"/>
      <c r="R9" s="8"/>
      <c r="S9" s="3"/>
    </row>
    <row r="10" spans="1:19" ht="14.1" customHeight="1" x14ac:dyDescent="0.15">
      <c r="A10" s="3"/>
      <c r="B10" s="176" t="s">
        <v>25</v>
      </c>
      <c r="C10" s="176"/>
      <c r="D10" s="177">
        <v>46436857</v>
      </c>
      <c r="E10" s="178"/>
      <c r="F10" s="177">
        <v>1000000</v>
      </c>
      <c r="G10" s="178"/>
      <c r="H10" s="177">
        <v>45570</v>
      </c>
      <c r="I10" s="178"/>
      <c r="J10" s="177">
        <f>D10+F10-H10</f>
        <v>47391287</v>
      </c>
      <c r="K10" s="178"/>
      <c r="L10" s="177">
        <v>0</v>
      </c>
      <c r="M10" s="178"/>
      <c r="N10" s="178">
        <v>0</v>
      </c>
      <c r="O10" s="180"/>
      <c r="P10" s="181">
        <f>J10-L10</f>
        <v>47391287</v>
      </c>
      <c r="Q10" s="181"/>
      <c r="R10" s="8"/>
      <c r="S10" s="3"/>
    </row>
    <row r="11" spans="1:19" ht="14.1" customHeight="1" x14ac:dyDescent="0.15">
      <c r="A11" s="3"/>
      <c r="B11" s="182" t="s">
        <v>26</v>
      </c>
      <c r="C11" s="182"/>
      <c r="D11" s="183">
        <v>0</v>
      </c>
      <c r="E11" s="184"/>
      <c r="F11" s="183">
        <v>29190</v>
      </c>
      <c r="G11" s="184"/>
      <c r="H11" s="183">
        <v>0</v>
      </c>
      <c r="I11" s="184"/>
      <c r="J11" s="177">
        <f t="shared" ref="J11:J25" si="5">D11+F11-H11</f>
        <v>29190</v>
      </c>
      <c r="K11" s="178"/>
      <c r="L11" s="177">
        <v>0</v>
      </c>
      <c r="M11" s="178"/>
      <c r="N11" s="178">
        <v>0</v>
      </c>
      <c r="O11" s="180"/>
      <c r="P11" s="181">
        <f t="shared" ref="P11:P25" si="6">J11-L11</f>
        <v>29190</v>
      </c>
      <c r="Q11" s="181"/>
      <c r="R11" s="8"/>
      <c r="S11" s="3"/>
    </row>
    <row r="12" spans="1:19" ht="14.1" customHeight="1" x14ac:dyDescent="0.15">
      <c r="A12" s="3"/>
      <c r="B12" s="182" t="s">
        <v>27</v>
      </c>
      <c r="C12" s="182"/>
      <c r="D12" s="183">
        <v>54453708</v>
      </c>
      <c r="E12" s="184"/>
      <c r="F12" s="183">
        <v>1386604</v>
      </c>
      <c r="G12" s="184"/>
      <c r="H12" s="183">
        <v>76389</v>
      </c>
      <c r="I12" s="184"/>
      <c r="J12" s="177">
        <f t="shared" si="5"/>
        <v>55763923</v>
      </c>
      <c r="K12" s="178"/>
      <c r="L12" s="177">
        <v>34757577</v>
      </c>
      <c r="M12" s="178"/>
      <c r="N12" s="178">
        <v>1156299</v>
      </c>
      <c r="O12" s="180"/>
      <c r="P12" s="181">
        <f t="shared" si="6"/>
        <v>21006346</v>
      </c>
      <c r="Q12" s="181"/>
      <c r="R12" s="8"/>
      <c r="S12" s="3"/>
    </row>
    <row r="13" spans="1:19" ht="14.1" customHeight="1" x14ac:dyDescent="0.15">
      <c r="A13" s="3"/>
      <c r="B13" s="176" t="s">
        <v>28</v>
      </c>
      <c r="C13" s="176"/>
      <c r="D13" s="177">
        <v>3171361</v>
      </c>
      <c r="E13" s="178"/>
      <c r="F13" s="177">
        <v>15537</v>
      </c>
      <c r="G13" s="178"/>
      <c r="H13" s="177">
        <v>0</v>
      </c>
      <c r="I13" s="178"/>
      <c r="J13" s="177">
        <f t="shared" si="5"/>
        <v>3186898</v>
      </c>
      <c r="K13" s="178"/>
      <c r="L13" s="177">
        <v>1882510</v>
      </c>
      <c r="M13" s="178"/>
      <c r="N13" s="178">
        <v>100961</v>
      </c>
      <c r="O13" s="180"/>
      <c r="P13" s="181">
        <f t="shared" si="6"/>
        <v>1304388</v>
      </c>
      <c r="Q13" s="181"/>
      <c r="R13" s="8"/>
      <c r="S13" s="3"/>
    </row>
    <row r="14" spans="1:19" ht="14.1" customHeight="1" x14ac:dyDescent="0.15">
      <c r="A14" s="3"/>
      <c r="B14" s="186" t="s">
        <v>29</v>
      </c>
      <c r="C14" s="186"/>
      <c r="D14" s="183">
        <v>0</v>
      </c>
      <c r="E14" s="184"/>
      <c r="F14" s="183">
        <v>0</v>
      </c>
      <c r="G14" s="184"/>
      <c r="H14" s="183">
        <v>0</v>
      </c>
      <c r="I14" s="184"/>
      <c r="J14" s="177">
        <f t="shared" si="5"/>
        <v>0</v>
      </c>
      <c r="K14" s="178"/>
      <c r="L14" s="177">
        <v>0</v>
      </c>
      <c r="M14" s="178"/>
      <c r="N14" s="178">
        <v>0</v>
      </c>
      <c r="O14" s="180"/>
      <c r="P14" s="181">
        <f t="shared" si="6"/>
        <v>0</v>
      </c>
      <c r="Q14" s="181"/>
      <c r="R14" s="8"/>
      <c r="S14" s="3"/>
    </row>
    <row r="15" spans="1:19" ht="14.1" customHeight="1" x14ac:dyDescent="0.15">
      <c r="A15" s="3"/>
      <c r="B15" s="185" t="s">
        <v>30</v>
      </c>
      <c r="C15" s="185"/>
      <c r="D15" s="177">
        <v>0</v>
      </c>
      <c r="E15" s="178"/>
      <c r="F15" s="177">
        <v>0</v>
      </c>
      <c r="G15" s="178"/>
      <c r="H15" s="177">
        <v>0</v>
      </c>
      <c r="I15" s="178"/>
      <c r="J15" s="177">
        <f t="shared" si="5"/>
        <v>0</v>
      </c>
      <c r="K15" s="178"/>
      <c r="L15" s="177">
        <v>0</v>
      </c>
      <c r="M15" s="178"/>
      <c r="N15" s="178">
        <v>0</v>
      </c>
      <c r="O15" s="180"/>
      <c r="P15" s="181">
        <f t="shared" si="6"/>
        <v>0</v>
      </c>
      <c r="Q15" s="181"/>
      <c r="R15" s="8"/>
      <c r="S15" s="3"/>
    </row>
    <row r="16" spans="1:19" ht="14.1" customHeight="1" x14ac:dyDescent="0.15">
      <c r="A16" s="3"/>
      <c r="B16" s="186" t="s">
        <v>31</v>
      </c>
      <c r="C16" s="186"/>
      <c r="D16" s="183">
        <v>0</v>
      </c>
      <c r="E16" s="184"/>
      <c r="F16" s="183">
        <v>0</v>
      </c>
      <c r="G16" s="184"/>
      <c r="H16" s="183">
        <v>0</v>
      </c>
      <c r="I16" s="184"/>
      <c r="J16" s="177">
        <f t="shared" si="5"/>
        <v>0</v>
      </c>
      <c r="K16" s="178"/>
      <c r="L16" s="177">
        <v>0</v>
      </c>
      <c r="M16" s="178"/>
      <c r="N16" s="178">
        <v>0</v>
      </c>
      <c r="O16" s="180"/>
      <c r="P16" s="181">
        <f t="shared" si="6"/>
        <v>0</v>
      </c>
      <c r="Q16" s="181"/>
      <c r="R16" s="8"/>
      <c r="S16" s="3"/>
    </row>
    <row r="17" spans="1:19" ht="14.1" customHeight="1" x14ac:dyDescent="0.15">
      <c r="A17" s="3"/>
      <c r="B17" s="182" t="s">
        <v>32</v>
      </c>
      <c r="C17" s="182"/>
      <c r="D17" s="183">
        <v>0</v>
      </c>
      <c r="E17" s="184"/>
      <c r="F17" s="183">
        <v>0</v>
      </c>
      <c r="G17" s="184"/>
      <c r="H17" s="183">
        <v>0</v>
      </c>
      <c r="I17" s="184"/>
      <c r="J17" s="177">
        <f t="shared" si="5"/>
        <v>0</v>
      </c>
      <c r="K17" s="178"/>
      <c r="L17" s="177">
        <v>0</v>
      </c>
      <c r="M17" s="178"/>
      <c r="N17" s="178">
        <v>0</v>
      </c>
      <c r="O17" s="180"/>
      <c r="P17" s="181">
        <f t="shared" si="6"/>
        <v>0</v>
      </c>
      <c r="Q17" s="181"/>
      <c r="R17" s="8"/>
      <c r="S17" s="3"/>
    </row>
    <row r="18" spans="1:19" ht="14.1" customHeight="1" x14ac:dyDescent="0.15">
      <c r="A18" s="3"/>
      <c r="B18" s="182" t="s">
        <v>33</v>
      </c>
      <c r="C18" s="182"/>
      <c r="D18" s="183">
        <v>206799</v>
      </c>
      <c r="E18" s="184"/>
      <c r="F18" s="183">
        <v>3321983</v>
      </c>
      <c r="G18" s="184"/>
      <c r="H18" s="183">
        <v>51840</v>
      </c>
      <c r="I18" s="184"/>
      <c r="J18" s="177">
        <f t="shared" si="5"/>
        <v>3476942</v>
      </c>
      <c r="K18" s="178"/>
      <c r="L18" s="177">
        <v>0</v>
      </c>
      <c r="M18" s="178"/>
      <c r="N18" s="178">
        <v>0</v>
      </c>
      <c r="O18" s="180"/>
      <c r="P18" s="181">
        <f t="shared" si="6"/>
        <v>3476942</v>
      </c>
      <c r="Q18" s="181"/>
      <c r="R18" s="8"/>
      <c r="S18" s="3"/>
    </row>
    <row r="19" spans="1:19" ht="14.1" customHeight="1" x14ac:dyDescent="0.15">
      <c r="A19" s="3"/>
      <c r="B19" s="187" t="s">
        <v>34</v>
      </c>
      <c r="C19" s="187"/>
      <c r="D19" s="183">
        <f>SUM(D20:E24)</f>
        <v>79941823</v>
      </c>
      <c r="E19" s="184"/>
      <c r="F19" s="183">
        <f t="shared" ref="F19" si="7">SUM(F20:G24)</f>
        <v>1759546</v>
      </c>
      <c r="G19" s="184"/>
      <c r="H19" s="183">
        <f t="shared" ref="H19" si="8">SUM(H20:I24)</f>
        <v>11624</v>
      </c>
      <c r="I19" s="184"/>
      <c r="J19" s="183">
        <f t="shared" ref="J19" si="9">SUM(J20:K24)</f>
        <v>81689745</v>
      </c>
      <c r="K19" s="184"/>
      <c r="L19" s="183">
        <f t="shared" ref="L19" si="10">SUM(L20:M24)</f>
        <v>28805335</v>
      </c>
      <c r="M19" s="184"/>
      <c r="N19" s="183">
        <f t="shared" ref="N19" si="11">SUM(N20:O24)</f>
        <v>623266</v>
      </c>
      <c r="O19" s="184"/>
      <c r="P19" s="183">
        <f>SUM(P20:Q24)</f>
        <v>52884410</v>
      </c>
      <c r="Q19" s="184"/>
      <c r="R19" s="8"/>
      <c r="S19" s="3"/>
    </row>
    <row r="20" spans="1:19" ht="14.1" customHeight="1" x14ac:dyDescent="0.15">
      <c r="A20" s="3"/>
      <c r="B20" s="176" t="s">
        <v>35</v>
      </c>
      <c r="C20" s="176"/>
      <c r="D20" s="177">
        <v>35987303</v>
      </c>
      <c r="E20" s="178"/>
      <c r="F20" s="177">
        <v>417166</v>
      </c>
      <c r="G20" s="178"/>
      <c r="H20" s="177">
        <v>11624</v>
      </c>
      <c r="I20" s="178"/>
      <c r="J20" s="177">
        <f t="shared" si="5"/>
        <v>36392845</v>
      </c>
      <c r="K20" s="178"/>
      <c r="L20" s="177">
        <v>0</v>
      </c>
      <c r="M20" s="178"/>
      <c r="N20" s="178">
        <v>0</v>
      </c>
      <c r="O20" s="180"/>
      <c r="P20" s="181">
        <f t="shared" si="6"/>
        <v>36392845</v>
      </c>
      <c r="Q20" s="181"/>
      <c r="R20" s="8"/>
      <c r="S20" s="3"/>
    </row>
    <row r="21" spans="1:19" ht="14.1" customHeight="1" x14ac:dyDescent="0.15">
      <c r="A21" s="3"/>
      <c r="B21" s="188" t="s">
        <v>36</v>
      </c>
      <c r="C21" s="188"/>
      <c r="D21" s="189">
        <v>708212</v>
      </c>
      <c r="E21" s="190"/>
      <c r="F21" s="189">
        <v>13602</v>
      </c>
      <c r="G21" s="190"/>
      <c r="H21" s="189">
        <v>0</v>
      </c>
      <c r="I21" s="190"/>
      <c r="J21" s="177">
        <f t="shared" si="5"/>
        <v>721814</v>
      </c>
      <c r="K21" s="178"/>
      <c r="L21" s="177">
        <v>400034</v>
      </c>
      <c r="M21" s="178"/>
      <c r="N21" s="178">
        <v>19545</v>
      </c>
      <c r="O21" s="180"/>
      <c r="P21" s="181">
        <f t="shared" si="6"/>
        <v>321780</v>
      </c>
      <c r="Q21" s="181"/>
      <c r="R21" s="8"/>
      <c r="S21" s="3"/>
    </row>
    <row r="22" spans="1:19" ht="14.1" customHeight="1" x14ac:dyDescent="0.15">
      <c r="A22" s="3"/>
      <c r="B22" s="191" t="s">
        <v>28</v>
      </c>
      <c r="C22" s="191"/>
      <c r="D22" s="189">
        <v>43246308</v>
      </c>
      <c r="E22" s="190"/>
      <c r="F22" s="189">
        <v>1090845</v>
      </c>
      <c r="G22" s="190"/>
      <c r="H22" s="189">
        <v>0</v>
      </c>
      <c r="I22" s="190"/>
      <c r="J22" s="177">
        <f t="shared" si="5"/>
        <v>44337153</v>
      </c>
      <c r="K22" s="178"/>
      <c r="L22" s="177">
        <v>28405301</v>
      </c>
      <c r="M22" s="178"/>
      <c r="N22" s="178">
        <v>603721</v>
      </c>
      <c r="O22" s="180"/>
      <c r="P22" s="181">
        <f t="shared" si="6"/>
        <v>15931852</v>
      </c>
      <c r="Q22" s="181"/>
      <c r="R22" s="8"/>
      <c r="S22" s="3"/>
    </row>
    <row r="23" spans="1:19" ht="14.1" customHeight="1" x14ac:dyDescent="0.15">
      <c r="A23" s="3"/>
      <c r="B23" s="191" t="s">
        <v>32</v>
      </c>
      <c r="C23" s="191"/>
      <c r="D23" s="189">
        <v>0</v>
      </c>
      <c r="E23" s="190"/>
      <c r="F23" s="189">
        <v>0</v>
      </c>
      <c r="G23" s="190"/>
      <c r="H23" s="189">
        <v>0</v>
      </c>
      <c r="I23" s="190"/>
      <c r="J23" s="177">
        <f t="shared" si="5"/>
        <v>0</v>
      </c>
      <c r="K23" s="178"/>
      <c r="L23" s="177">
        <v>0</v>
      </c>
      <c r="M23" s="178"/>
      <c r="N23" s="178">
        <v>0</v>
      </c>
      <c r="O23" s="180"/>
      <c r="P23" s="181">
        <f t="shared" si="6"/>
        <v>0</v>
      </c>
      <c r="Q23" s="181"/>
      <c r="R23" s="8"/>
      <c r="S23" s="3"/>
    </row>
    <row r="24" spans="1:19" ht="14.1" customHeight="1" x14ac:dyDescent="0.15">
      <c r="A24" s="3"/>
      <c r="B24" s="188" t="s">
        <v>33</v>
      </c>
      <c r="C24" s="188"/>
      <c r="D24" s="189">
        <v>0</v>
      </c>
      <c r="E24" s="190"/>
      <c r="F24" s="189">
        <v>237933</v>
      </c>
      <c r="G24" s="190"/>
      <c r="H24" s="189">
        <v>0</v>
      </c>
      <c r="I24" s="190"/>
      <c r="J24" s="177">
        <f t="shared" si="5"/>
        <v>237933</v>
      </c>
      <c r="K24" s="178"/>
      <c r="L24" s="177">
        <v>0</v>
      </c>
      <c r="M24" s="178"/>
      <c r="N24" s="178">
        <v>0</v>
      </c>
      <c r="O24" s="180"/>
      <c r="P24" s="181">
        <f t="shared" si="6"/>
        <v>237933</v>
      </c>
      <c r="Q24" s="181"/>
      <c r="R24" s="8"/>
      <c r="S24" s="3"/>
    </row>
    <row r="25" spans="1:19" ht="14.1" customHeight="1" x14ac:dyDescent="0.15">
      <c r="A25" s="3"/>
      <c r="B25" s="191" t="s">
        <v>37</v>
      </c>
      <c r="C25" s="191"/>
      <c r="D25" s="189">
        <v>966184</v>
      </c>
      <c r="E25" s="190"/>
      <c r="F25" s="189">
        <v>282886</v>
      </c>
      <c r="G25" s="190"/>
      <c r="H25" s="189">
        <v>190032</v>
      </c>
      <c r="I25" s="190"/>
      <c r="J25" s="177">
        <f t="shared" si="5"/>
        <v>1059038</v>
      </c>
      <c r="K25" s="178"/>
      <c r="L25" s="177">
        <v>730203</v>
      </c>
      <c r="M25" s="178"/>
      <c r="N25" s="178">
        <v>67365</v>
      </c>
      <c r="O25" s="180"/>
      <c r="P25" s="181">
        <f t="shared" si="6"/>
        <v>328835</v>
      </c>
      <c r="Q25" s="181"/>
      <c r="R25" s="8"/>
      <c r="S25" s="3"/>
    </row>
    <row r="26" spans="1:19" ht="14.1" customHeight="1" x14ac:dyDescent="0.15">
      <c r="A26" s="3"/>
      <c r="B26" s="192" t="s">
        <v>9</v>
      </c>
      <c r="C26" s="193"/>
      <c r="D26" s="183">
        <f>SUM(D9,D19,D25)</f>
        <v>185176732</v>
      </c>
      <c r="E26" s="184"/>
      <c r="F26" s="183">
        <f t="shared" ref="F26" si="12">SUM(F9,F19,F25)</f>
        <v>7795746</v>
      </c>
      <c r="G26" s="184"/>
      <c r="H26" s="183">
        <f t="shared" ref="H26" si="13">SUM(H9,H19,H25)</f>
        <v>375455</v>
      </c>
      <c r="I26" s="184"/>
      <c r="J26" s="183">
        <f t="shared" ref="J26" si="14">SUM(J9,J19,J25)</f>
        <v>192597023</v>
      </c>
      <c r="K26" s="184"/>
      <c r="L26" s="183">
        <f t="shared" ref="L26" si="15">SUM(L9,L19,L25)</f>
        <v>66175625</v>
      </c>
      <c r="M26" s="184"/>
      <c r="N26" s="183">
        <f t="shared" ref="N26" si="16">SUM(N9,N19,N25)</f>
        <v>1947891</v>
      </c>
      <c r="O26" s="184"/>
      <c r="P26" s="183">
        <f t="shared" ref="P26" si="17">SUM(P9,P19,P25)</f>
        <v>126421398</v>
      </c>
      <c r="Q26" s="184"/>
      <c r="R26" s="8"/>
      <c r="S26" s="3"/>
    </row>
    <row r="27" spans="1:19" ht="8.4499999999999993" customHeight="1" x14ac:dyDescent="0.15">
      <c r="A27" s="3"/>
      <c r="B27" s="9"/>
      <c r="C27" s="10"/>
      <c r="D27" s="10"/>
      <c r="E27" s="10"/>
      <c r="F27" s="10"/>
      <c r="G27" s="10"/>
      <c r="H27" s="10"/>
      <c r="I27" s="10"/>
      <c r="J27" s="10"/>
      <c r="K27" s="10"/>
      <c r="L27" s="11"/>
      <c r="M27" s="11"/>
      <c r="N27" s="11"/>
      <c r="O27" s="11"/>
      <c r="P27" s="12"/>
      <c r="Q27" s="12"/>
      <c r="R27" s="12"/>
      <c r="S27" s="3"/>
    </row>
    <row r="28" spans="1:19" ht="6.75" customHeight="1" x14ac:dyDescent="0.15">
      <c r="A28" s="3"/>
      <c r="B28" s="3"/>
      <c r="C28" s="13"/>
      <c r="D28" s="14"/>
      <c r="E28" s="14"/>
      <c r="F28" s="14"/>
      <c r="G28" s="14"/>
      <c r="H28" s="14"/>
      <c r="I28" s="14"/>
      <c r="J28" s="14"/>
      <c r="K28" s="14"/>
      <c r="L28" s="14"/>
      <c r="M28" s="14"/>
      <c r="N28" s="14"/>
      <c r="O28" s="3"/>
      <c r="P28" s="3"/>
      <c r="Q28" s="3"/>
      <c r="R28" s="3"/>
      <c r="S28" s="3"/>
    </row>
    <row r="29" spans="1:19" ht="20.25" customHeight="1" x14ac:dyDescent="0.15">
      <c r="A29" s="3"/>
      <c r="B29" s="15" t="s">
        <v>182</v>
      </c>
      <c r="C29" s="16"/>
      <c r="D29" s="14"/>
      <c r="E29" s="14"/>
      <c r="F29" s="14"/>
      <c r="G29" s="14"/>
      <c r="H29" s="14"/>
      <c r="I29" s="14"/>
      <c r="J29" s="14"/>
      <c r="K29" s="14"/>
      <c r="L29" s="14"/>
      <c r="M29" s="14"/>
      <c r="N29" s="14"/>
      <c r="O29" s="3"/>
      <c r="P29" s="3"/>
      <c r="Q29" s="3"/>
      <c r="R29" s="17" t="s">
        <v>190</v>
      </c>
      <c r="S29" s="3"/>
    </row>
    <row r="30" spans="1:19" ht="12.95" customHeight="1" x14ac:dyDescent="0.15">
      <c r="A30" s="3"/>
      <c r="B30" s="173" t="s">
        <v>16</v>
      </c>
      <c r="C30" s="173"/>
      <c r="D30" s="173" t="s">
        <v>38</v>
      </c>
      <c r="E30" s="173"/>
      <c r="F30" s="173" t="s">
        <v>39</v>
      </c>
      <c r="G30" s="173"/>
      <c r="H30" s="173" t="s">
        <v>40</v>
      </c>
      <c r="I30" s="173"/>
      <c r="J30" s="173" t="s">
        <v>41</v>
      </c>
      <c r="K30" s="173"/>
      <c r="L30" s="173" t="s">
        <v>42</v>
      </c>
      <c r="M30" s="173"/>
      <c r="N30" s="173" t="s">
        <v>43</v>
      </c>
      <c r="O30" s="173"/>
      <c r="P30" s="173" t="s">
        <v>44</v>
      </c>
      <c r="Q30" s="173"/>
      <c r="R30" s="173" t="s">
        <v>45</v>
      </c>
      <c r="S30" s="3"/>
    </row>
    <row r="31" spans="1:19" ht="12.95" customHeight="1" x14ac:dyDescent="0.15">
      <c r="A31" s="3"/>
      <c r="B31" s="173"/>
      <c r="C31" s="173"/>
      <c r="D31" s="173"/>
      <c r="E31" s="173"/>
      <c r="F31" s="173"/>
      <c r="G31" s="173"/>
      <c r="H31" s="173"/>
      <c r="I31" s="173"/>
      <c r="J31" s="173"/>
      <c r="K31" s="173"/>
      <c r="L31" s="173"/>
      <c r="M31" s="173"/>
      <c r="N31" s="173"/>
      <c r="O31" s="173"/>
      <c r="P31" s="173"/>
      <c r="Q31" s="173"/>
      <c r="R31" s="173"/>
      <c r="S31" s="3"/>
    </row>
    <row r="32" spans="1:19" ht="14.1" customHeight="1" x14ac:dyDescent="0.15">
      <c r="A32" s="3"/>
      <c r="B32" s="194" t="s">
        <v>24</v>
      </c>
      <c r="C32" s="195"/>
      <c r="D32" s="189">
        <f>SUM(D33:E41)</f>
        <v>6013485</v>
      </c>
      <c r="E32" s="190"/>
      <c r="F32" s="189">
        <f t="shared" ref="F32" si="18">SUM(F33:G41)</f>
        <v>34740512</v>
      </c>
      <c r="G32" s="190"/>
      <c r="H32" s="189">
        <f t="shared" ref="H32" si="19">SUM(H33:I41)</f>
        <v>10479238</v>
      </c>
      <c r="I32" s="190"/>
      <c r="J32" s="189">
        <f t="shared" ref="J32" si="20">SUM(J33:K41)</f>
        <v>7831385</v>
      </c>
      <c r="K32" s="190"/>
      <c r="L32" s="189">
        <f t="shared" ref="L32" si="21">SUM(L33:M41)</f>
        <v>1953171</v>
      </c>
      <c r="M32" s="190"/>
      <c r="N32" s="189">
        <f t="shared" ref="N32" si="22">SUM(N33:O41)</f>
        <v>341775</v>
      </c>
      <c r="O32" s="190"/>
      <c r="P32" s="189">
        <f t="shared" ref="P32" si="23">SUM(P33:Q41)</f>
        <v>11848587</v>
      </c>
      <c r="Q32" s="190"/>
      <c r="R32" s="166">
        <f>SUM(D32:Q32)</f>
        <v>73208153</v>
      </c>
      <c r="S32" s="3"/>
    </row>
    <row r="33" spans="1:19" ht="14.1" customHeight="1" x14ac:dyDescent="0.15">
      <c r="A33" s="3"/>
      <c r="B33" s="182" t="s">
        <v>35</v>
      </c>
      <c r="C33" s="182"/>
      <c r="D33" s="196">
        <v>3922540</v>
      </c>
      <c r="E33" s="197"/>
      <c r="F33" s="196">
        <v>20879886</v>
      </c>
      <c r="G33" s="197"/>
      <c r="H33" s="196">
        <v>7773642</v>
      </c>
      <c r="I33" s="197"/>
      <c r="J33" s="196">
        <v>3320344</v>
      </c>
      <c r="K33" s="197"/>
      <c r="L33" s="196">
        <v>1347149</v>
      </c>
      <c r="M33" s="197"/>
      <c r="N33" s="196">
        <v>0</v>
      </c>
      <c r="O33" s="197"/>
      <c r="P33" s="196">
        <v>10147726</v>
      </c>
      <c r="Q33" s="197"/>
      <c r="R33" s="166">
        <f>SUM(D33:Q33)</f>
        <v>47391287</v>
      </c>
      <c r="S33" s="3"/>
    </row>
    <row r="34" spans="1:19" ht="14.1" customHeight="1" x14ac:dyDescent="0.15">
      <c r="A34" s="3"/>
      <c r="B34" s="182" t="s">
        <v>26</v>
      </c>
      <c r="C34" s="182"/>
      <c r="D34" s="196">
        <v>0</v>
      </c>
      <c r="E34" s="197"/>
      <c r="F34" s="196">
        <v>0</v>
      </c>
      <c r="G34" s="197"/>
      <c r="H34" s="196">
        <v>0</v>
      </c>
      <c r="I34" s="197"/>
      <c r="J34" s="196">
        <v>0</v>
      </c>
      <c r="K34" s="197"/>
      <c r="L34" s="196">
        <v>29190</v>
      </c>
      <c r="M34" s="197"/>
      <c r="N34" s="196">
        <v>0</v>
      </c>
      <c r="O34" s="197"/>
      <c r="P34" s="196">
        <v>0</v>
      </c>
      <c r="Q34" s="197"/>
      <c r="R34" s="166">
        <f t="shared" ref="R34:R49" si="24">SUM(D34:Q34)</f>
        <v>29190</v>
      </c>
      <c r="S34" s="3"/>
    </row>
    <row r="35" spans="1:19" ht="14.1" customHeight="1" x14ac:dyDescent="0.15">
      <c r="A35" s="3"/>
      <c r="B35" s="176" t="s">
        <v>27</v>
      </c>
      <c r="C35" s="176"/>
      <c r="D35" s="196">
        <v>2090945</v>
      </c>
      <c r="E35" s="197"/>
      <c r="F35" s="196">
        <v>12598354</v>
      </c>
      <c r="G35" s="197"/>
      <c r="H35" s="196">
        <v>2704642</v>
      </c>
      <c r="I35" s="197"/>
      <c r="J35" s="196">
        <v>1007354</v>
      </c>
      <c r="K35" s="197"/>
      <c r="L35" s="196">
        <v>563328</v>
      </c>
      <c r="M35" s="197"/>
      <c r="N35" s="196">
        <v>340911</v>
      </c>
      <c r="O35" s="197"/>
      <c r="P35" s="196">
        <v>1700812</v>
      </c>
      <c r="Q35" s="197"/>
      <c r="R35" s="166">
        <f t="shared" si="24"/>
        <v>21006346</v>
      </c>
      <c r="S35" s="3"/>
    </row>
    <row r="36" spans="1:19" ht="14.1" customHeight="1" x14ac:dyDescent="0.15">
      <c r="A36" s="3"/>
      <c r="B36" s="182" t="s">
        <v>28</v>
      </c>
      <c r="C36" s="182"/>
      <c r="D36" s="196">
        <v>0</v>
      </c>
      <c r="E36" s="197"/>
      <c r="F36" s="196">
        <v>1251582</v>
      </c>
      <c r="G36" s="197"/>
      <c r="H36" s="196">
        <v>954</v>
      </c>
      <c r="I36" s="197"/>
      <c r="J36" s="196">
        <v>37435</v>
      </c>
      <c r="K36" s="197"/>
      <c r="L36" s="196">
        <v>13504</v>
      </c>
      <c r="M36" s="197"/>
      <c r="N36" s="196">
        <v>864</v>
      </c>
      <c r="O36" s="197"/>
      <c r="P36" s="196">
        <v>49</v>
      </c>
      <c r="Q36" s="197"/>
      <c r="R36" s="166">
        <f t="shared" si="24"/>
        <v>1304388</v>
      </c>
      <c r="S36" s="3"/>
    </row>
    <row r="37" spans="1:19" ht="14.1" customHeight="1" x14ac:dyDescent="0.15">
      <c r="A37" s="3"/>
      <c r="B37" s="186" t="s">
        <v>29</v>
      </c>
      <c r="C37" s="186"/>
      <c r="D37" s="196">
        <v>0</v>
      </c>
      <c r="E37" s="197"/>
      <c r="F37" s="196">
        <v>0</v>
      </c>
      <c r="G37" s="197"/>
      <c r="H37" s="196">
        <v>0</v>
      </c>
      <c r="I37" s="197"/>
      <c r="J37" s="196">
        <v>0</v>
      </c>
      <c r="K37" s="197"/>
      <c r="L37" s="189">
        <v>0</v>
      </c>
      <c r="M37" s="200"/>
      <c r="N37" s="198">
        <v>0</v>
      </c>
      <c r="O37" s="198"/>
      <c r="P37" s="199">
        <v>0</v>
      </c>
      <c r="Q37" s="199"/>
      <c r="R37" s="166">
        <f t="shared" si="24"/>
        <v>0</v>
      </c>
      <c r="S37" s="3"/>
    </row>
    <row r="38" spans="1:19" ht="14.1" customHeight="1" x14ac:dyDescent="0.15">
      <c r="A38" s="3"/>
      <c r="B38" s="185" t="s">
        <v>30</v>
      </c>
      <c r="C38" s="185"/>
      <c r="D38" s="189">
        <v>0</v>
      </c>
      <c r="E38" s="190"/>
      <c r="F38" s="189">
        <v>0</v>
      </c>
      <c r="G38" s="190"/>
      <c r="H38" s="189">
        <v>0</v>
      </c>
      <c r="I38" s="190"/>
      <c r="J38" s="189">
        <v>0</v>
      </c>
      <c r="K38" s="190"/>
      <c r="L38" s="189">
        <v>0</v>
      </c>
      <c r="M38" s="200"/>
      <c r="N38" s="198">
        <v>0</v>
      </c>
      <c r="O38" s="198"/>
      <c r="P38" s="199">
        <v>0</v>
      </c>
      <c r="Q38" s="199"/>
      <c r="R38" s="166">
        <f t="shared" si="24"/>
        <v>0</v>
      </c>
      <c r="S38" s="3"/>
    </row>
    <row r="39" spans="1:19" ht="14.1" customHeight="1" x14ac:dyDescent="0.15">
      <c r="A39" s="3"/>
      <c r="B39" s="186" t="s">
        <v>31</v>
      </c>
      <c r="C39" s="186"/>
      <c r="D39" s="196">
        <v>0</v>
      </c>
      <c r="E39" s="197"/>
      <c r="F39" s="196">
        <v>0</v>
      </c>
      <c r="G39" s="197"/>
      <c r="H39" s="196">
        <v>0</v>
      </c>
      <c r="I39" s="197"/>
      <c r="J39" s="196">
        <v>0</v>
      </c>
      <c r="K39" s="197"/>
      <c r="L39" s="189">
        <v>0</v>
      </c>
      <c r="M39" s="200"/>
      <c r="N39" s="198">
        <v>0</v>
      </c>
      <c r="O39" s="198"/>
      <c r="P39" s="199">
        <v>0</v>
      </c>
      <c r="Q39" s="199"/>
      <c r="R39" s="166">
        <f t="shared" si="24"/>
        <v>0</v>
      </c>
      <c r="S39" s="3"/>
    </row>
    <row r="40" spans="1:19" ht="14.1" customHeight="1" x14ac:dyDescent="0.15">
      <c r="A40" s="3"/>
      <c r="B40" s="182" t="s">
        <v>32</v>
      </c>
      <c r="C40" s="182"/>
      <c r="D40" s="196">
        <v>0</v>
      </c>
      <c r="E40" s="197"/>
      <c r="F40" s="196">
        <v>0</v>
      </c>
      <c r="G40" s="197"/>
      <c r="H40" s="196">
        <v>0</v>
      </c>
      <c r="I40" s="197"/>
      <c r="J40" s="196">
        <v>0</v>
      </c>
      <c r="K40" s="197"/>
      <c r="L40" s="196">
        <v>0</v>
      </c>
      <c r="M40" s="197"/>
      <c r="N40" s="196">
        <v>0</v>
      </c>
      <c r="O40" s="197"/>
      <c r="P40" s="196">
        <v>0</v>
      </c>
      <c r="Q40" s="197"/>
      <c r="R40" s="166">
        <f t="shared" si="24"/>
        <v>0</v>
      </c>
      <c r="S40" s="3"/>
    </row>
    <row r="41" spans="1:19" ht="14.1" customHeight="1" x14ac:dyDescent="0.15">
      <c r="A41" s="3"/>
      <c r="B41" s="182" t="s">
        <v>33</v>
      </c>
      <c r="C41" s="182"/>
      <c r="D41" s="196">
        <v>0</v>
      </c>
      <c r="E41" s="197"/>
      <c r="F41" s="196">
        <v>10690</v>
      </c>
      <c r="G41" s="197"/>
      <c r="H41" s="196">
        <v>0</v>
      </c>
      <c r="I41" s="197"/>
      <c r="J41" s="196">
        <v>3466252</v>
      </c>
      <c r="K41" s="197"/>
      <c r="L41" s="196">
        <v>0</v>
      </c>
      <c r="M41" s="197"/>
      <c r="N41" s="196">
        <v>0</v>
      </c>
      <c r="O41" s="197"/>
      <c r="P41" s="196">
        <v>0</v>
      </c>
      <c r="Q41" s="197"/>
      <c r="R41" s="166">
        <f t="shared" si="24"/>
        <v>3476942</v>
      </c>
      <c r="S41" s="3"/>
    </row>
    <row r="42" spans="1:19" ht="14.1" customHeight="1" x14ac:dyDescent="0.15">
      <c r="A42" s="3"/>
      <c r="B42" s="201" t="s">
        <v>34</v>
      </c>
      <c r="C42" s="202"/>
      <c r="D42" s="196">
        <f>SUM(D43:E47)</f>
        <v>52723419</v>
      </c>
      <c r="E42" s="197"/>
      <c r="F42" s="196">
        <f t="shared" ref="F42" si="25">SUM(F43:G47)</f>
        <v>0</v>
      </c>
      <c r="G42" s="197"/>
      <c r="H42" s="196">
        <f t="shared" ref="H42" si="26">SUM(H43:I47)</f>
        <v>0</v>
      </c>
      <c r="I42" s="197"/>
      <c r="J42" s="196">
        <f t="shared" ref="J42" si="27">SUM(J43:K47)</f>
        <v>0</v>
      </c>
      <c r="K42" s="197"/>
      <c r="L42" s="196">
        <f t="shared" ref="L42" si="28">SUM(L43:M47)</f>
        <v>100219</v>
      </c>
      <c r="M42" s="197"/>
      <c r="N42" s="196">
        <f t="shared" ref="N42" si="29">SUM(N43:O47)</f>
        <v>0</v>
      </c>
      <c r="O42" s="197"/>
      <c r="P42" s="196">
        <f t="shared" ref="P42" si="30">SUM(P43:Q47)</f>
        <v>60772</v>
      </c>
      <c r="Q42" s="197"/>
      <c r="R42" s="166">
        <f t="shared" si="24"/>
        <v>52884410</v>
      </c>
      <c r="S42" s="18"/>
    </row>
    <row r="43" spans="1:19" ht="14.1" customHeight="1" x14ac:dyDescent="0.15">
      <c r="A43" s="3"/>
      <c r="B43" s="182" t="s">
        <v>35</v>
      </c>
      <c r="C43" s="182"/>
      <c r="D43" s="196">
        <v>36335229</v>
      </c>
      <c r="E43" s="197"/>
      <c r="F43" s="196">
        <v>0</v>
      </c>
      <c r="G43" s="197"/>
      <c r="H43" s="196">
        <v>0</v>
      </c>
      <c r="I43" s="197"/>
      <c r="J43" s="196">
        <v>0</v>
      </c>
      <c r="K43" s="197"/>
      <c r="L43" s="196">
        <v>942</v>
      </c>
      <c r="M43" s="197"/>
      <c r="N43" s="196">
        <v>0</v>
      </c>
      <c r="O43" s="197"/>
      <c r="P43" s="196">
        <v>56674</v>
      </c>
      <c r="Q43" s="197"/>
      <c r="R43" s="166">
        <f t="shared" si="24"/>
        <v>36392845</v>
      </c>
      <c r="S43" s="3"/>
    </row>
    <row r="44" spans="1:19" ht="14.1" customHeight="1" x14ac:dyDescent="0.15">
      <c r="A44" s="3"/>
      <c r="B44" s="182" t="s">
        <v>36</v>
      </c>
      <c r="C44" s="182"/>
      <c r="D44" s="196">
        <v>321780</v>
      </c>
      <c r="E44" s="197"/>
      <c r="F44" s="196">
        <v>0</v>
      </c>
      <c r="G44" s="197"/>
      <c r="H44" s="196">
        <v>0</v>
      </c>
      <c r="I44" s="197"/>
      <c r="J44" s="196">
        <v>0</v>
      </c>
      <c r="K44" s="197"/>
      <c r="L44" s="196">
        <v>0</v>
      </c>
      <c r="M44" s="197"/>
      <c r="N44" s="196">
        <v>0</v>
      </c>
      <c r="O44" s="197"/>
      <c r="P44" s="196">
        <v>0</v>
      </c>
      <c r="Q44" s="197"/>
      <c r="R44" s="166">
        <f t="shared" si="24"/>
        <v>321780</v>
      </c>
      <c r="S44" s="3"/>
    </row>
    <row r="45" spans="1:19" ht="14.1" customHeight="1" x14ac:dyDescent="0.15">
      <c r="A45" s="3"/>
      <c r="B45" s="176" t="s">
        <v>28</v>
      </c>
      <c r="C45" s="176"/>
      <c r="D45" s="196">
        <v>15828477</v>
      </c>
      <c r="E45" s="197"/>
      <c r="F45" s="196">
        <v>0</v>
      </c>
      <c r="G45" s="197"/>
      <c r="H45" s="196">
        <v>0</v>
      </c>
      <c r="I45" s="197"/>
      <c r="J45" s="196">
        <v>0</v>
      </c>
      <c r="K45" s="197"/>
      <c r="L45" s="196">
        <v>99277</v>
      </c>
      <c r="M45" s="197"/>
      <c r="N45" s="196">
        <v>0</v>
      </c>
      <c r="O45" s="197"/>
      <c r="P45" s="196">
        <v>4098</v>
      </c>
      <c r="Q45" s="197"/>
      <c r="R45" s="166">
        <f t="shared" si="24"/>
        <v>15931852</v>
      </c>
      <c r="S45" s="3"/>
    </row>
    <row r="46" spans="1:19" ht="14.1" customHeight="1" x14ac:dyDescent="0.15">
      <c r="A46" s="3"/>
      <c r="B46" s="182" t="s">
        <v>32</v>
      </c>
      <c r="C46" s="182"/>
      <c r="D46" s="196">
        <v>0</v>
      </c>
      <c r="E46" s="197"/>
      <c r="F46" s="196">
        <v>0</v>
      </c>
      <c r="G46" s="197"/>
      <c r="H46" s="196">
        <v>0</v>
      </c>
      <c r="I46" s="197"/>
      <c r="J46" s="196">
        <v>0</v>
      </c>
      <c r="K46" s="197"/>
      <c r="L46" s="196">
        <v>0</v>
      </c>
      <c r="M46" s="197"/>
      <c r="N46" s="196">
        <v>0</v>
      </c>
      <c r="O46" s="197"/>
      <c r="P46" s="196">
        <v>0</v>
      </c>
      <c r="Q46" s="197"/>
      <c r="R46" s="166">
        <f t="shared" si="24"/>
        <v>0</v>
      </c>
      <c r="S46" s="3"/>
    </row>
    <row r="47" spans="1:19" ht="14.1" customHeight="1" x14ac:dyDescent="0.15">
      <c r="A47" s="3"/>
      <c r="B47" s="176" t="s">
        <v>33</v>
      </c>
      <c r="C47" s="176"/>
      <c r="D47" s="196">
        <v>237933</v>
      </c>
      <c r="E47" s="197"/>
      <c r="F47" s="196">
        <v>0</v>
      </c>
      <c r="G47" s="197"/>
      <c r="H47" s="196">
        <v>0</v>
      </c>
      <c r="I47" s="197"/>
      <c r="J47" s="196">
        <v>0</v>
      </c>
      <c r="K47" s="197"/>
      <c r="L47" s="196">
        <v>0</v>
      </c>
      <c r="M47" s="197"/>
      <c r="N47" s="196">
        <v>0</v>
      </c>
      <c r="O47" s="197"/>
      <c r="P47" s="196">
        <v>0</v>
      </c>
      <c r="Q47" s="197"/>
      <c r="R47" s="166">
        <f t="shared" si="24"/>
        <v>237933</v>
      </c>
      <c r="S47" s="3"/>
    </row>
    <row r="48" spans="1:19" ht="14.1" customHeight="1" x14ac:dyDescent="0.15">
      <c r="A48" s="3"/>
      <c r="B48" s="204" t="s">
        <v>37</v>
      </c>
      <c r="C48" s="205"/>
      <c r="D48" s="196">
        <v>1276</v>
      </c>
      <c r="E48" s="197"/>
      <c r="F48" s="196">
        <v>13915</v>
      </c>
      <c r="G48" s="197"/>
      <c r="H48" s="196">
        <v>10938</v>
      </c>
      <c r="I48" s="197"/>
      <c r="J48" s="196">
        <v>10238</v>
      </c>
      <c r="K48" s="197"/>
      <c r="L48" s="196">
        <v>3500</v>
      </c>
      <c r="M48" s="197"/>
      <c r="N48" s="196">
        <v>228218</v>
      </c>
      <c r="O48" s="197"/>
      <c r="P48" s="196">
        <v>60750</v>
      </c>
      <c r="Q48" s="197"/>
      <c r="R48" s="166">
        <f t="shared" si="24"/>
        <v>328835</v>
      </c>
      <c r="S48" s="3"/>
    </row>
    <row r="49" spans="1:20" ht="13.5" customHeight="1" x14ac:dyDescent="0.15">
      <c r="A49" s="3"/>
      <c r="B49" s="203" t="s">
        <v>45</v>
      </c>
      <c r="C49" s="203"/>
      <c r="D49" s="196">
        <f>SUM(D32,D42,D48)</f>
        <v>58738180</v>
      </c>
      <c r="E49" s="197"/>
      <c r="F49" s="196">
        <f t="shared" ref="F49" si="31">SUM(F32,F42,F48)</f>
        <v>34754427</v>
      </c>
      <c r="G49" s="197"/>
      <c r="H49" s="196">
        <f t="shared" ref="H49" si="32">SUM(H32,H42,H48)</f>
        <v>10490176</v>
      </c>
      <c r="I49" s="197"/>
      <c r="J49" s="196">
        <f t="shared" ref="J49" si="33">SUM(J32,J42,J48)</f>
        <v>7841623</v>
      </c>
      <c r="K49" s="197"/>
      <c r="L49" s="196">
        <f t="shared" ref="L49" si="34">SUM(L32,L42,L48)</f>
        <v>2056890</v>
      </c>
      <c r="M49" s="197"/>
      <c r="N49" s="196">
        <f t="shared" ref="N49" si="35">SUM(N32,N42,N48)</f>
        <v>569993</v>
      </c>
      <c r="O49" s="197"/>
      <c r="P49" s="196">
        <f t="shared" ref="P49" si="36">SUM(P32,P42,P48)</f>
        <v>11970109</v>
      </c>
      <c r="Q49" s="197"/>
      <c r="R49" s="166">
        <f t="shared" si="24"/>
        <v>126421398</v>
      </c>
      <c r="S49" s="3"/>
    </row>
    <row r="50" spans="1:20" ht="3" customHeight="1" x14ac:dyDescent="0.15">
      <c r="A50" s="3"/>
      <c r="B50" s="3"/>
      <c r="C50" s="3"/>
      <c r="D50" s="3"/>
      <c r="E50" s="3"/>
      <c r="F50" s="3"/>
      <c r="G50" s="3"/>
      <c r="H50" s="3"/>
      <c r="I50" s="3"/>
      <c r="J50" s="3"/>
      <c r="K50" s="3"/>
      <c r="L50" s="3"/>
      <c r="M50" s="3"/>
      <c r="N50" s="3"/>
      <c r="O50" s="3"/>
      <c r="P50" s="3"/>
      <c r="Q50" s="3"/>
      <c r="R50" s="3"/>
      <c r="S50" s="3"/>
      <c r="T50" s="3"/>
    </row>
    <row r="51" spans="1:20" ht="5.0999999999999996" customHeight="1" x14ac:dyDescent="0.15">
      <c r="A51" s="3"/>
      <c r="B51" s="3"/>
      <c r="C51" s="3"/>
      <c r="D51" s="3"/>
      <c r="E51" s="3"/>
      <c r="F51" s="3"/>
      <c r="G51" s="3"/>
      <c r="H51" s="3"/>
      <c r="I51" s="3"/>
      <c r="J51" s="3"/>
      <c r="K51" s="3"/>
      <c r="L51" s="3"/>
      <c r="M51" s="3"/>
      <c r="N51" s="3"/>
      <c r="O51" s="3"/>
      <c r="P51" s="3"/>
      <c r="Q51" s="3"/>
      <c r="R51" s="3"/>
      <c r="S51" s="19"/>
      <c r="T51" s="3"/>
    </row>
  </sheetData>
  <mergeCells count="311">
    <mergeCell ref="N49:O49"/>
    <mergeCell ref="P49:Q49"/>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 ref="N45:O45"/>
    <mergeCell ref="P45:Q45"/>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N43:O43"/>
    <mergeCell ref="P43:Q43"/>
    <mergeCell ref="B44:C44"/>
    <mergeCell ref="D44:E44"/>
    <mergeCell ref="F44:G44"/>
    <mergeCell ref="H44:I44"/>
    <mergeCell ref="J44:K44"/>
    <mergeCell ref="L44:M44"/>
    <mergeCell ref="N44:O44"/>
    <mergeCell ref="P44:Q44"/>
    <mergeCell ref="B43:C43"/>
    <mergeCell ref="D43:E43"/>
    <mergeCell ref="F43:G43"/>
    <mergeCell ref="H43:I43"/>
    <mergeCell ref="J43:K43"/>
    <mergeCell ref="L43:M43"/>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R30:R31"/>
    <mergeCell ref="B32:C32"/>
    <mergeCell ref="D32:E32"/>
    <mergeCell ref="F32:G32"/>
    <mergeCell ref="H32:I32"/>
    <mergeCell ref="J32:K32"/>
    <mergeCell ref="L32:M32"/>
    <mergeCell ref="N32:O32"/>
    <mergeCell ref="P32:Q32"/>
    <mergeCell ref="N26:O26"/>
    <mergeCell ref="P26:Q26"/>
    <mergeCell ref="B30:C31"/>
    <mergeCell ref="D30:E31"/>
    <mergeCell ref="F30:G31"/>
    <mergeCell ref="H30:I31"/>
    <mergeCell ref="J30:K31"/>
    <mergeCell ref="L30:M31"/>
    <mergeCell ref="N30:O31"/>
    <mergeCell ref="P30:Q31"/>
    <mergeCell ref="B26:C26"/>
    <mergeCell ref="D26:E26"/>
    <mergeCell ref="F26:G26"/>
    <mergeCell ref="H26:I26"/>
    <mergeCell ref="J26:K26"/>
    <mergeCell ref="L26:M26"/>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s>
  <phoneticPr fontId="2"/>
  <printOptions horizontalCentered="1"/>
  <pageMargins left="0" right="0" top="0" bottom="0"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view="pageBreakPreview" topLeftCell="A13" zoomScale="80" zoomScaleNormal="80" zoomScaleSheetLayoutView="80" workbookViewId="0">
      <selection activeCell="J26" sqref="J26"/>
    </sheetView>
  </sheetViews>
  <sheetFormatPr defaultRowHeight="13.5" x14ac:dyDescent="0.15"/>
  <cols>
    <col min="1" max="1" width="8.5" customWidth="1"/>
    <col min="2" max="2" width="5.5" customWidth="1"/>
    <col min="3" max="3" width="25.25" customWidth="1"/>
    <col min="4" max="4" width="17.5" customWidth="1"/>
    <col min="5" max="9" width="15.75" customWidth="1"/>
    <col min="10" max="10" width="16.75" customWidth="1"/>
    <col min="11" max="11" width="15.75" customWidth="1"/>
    <col min="12" max="12" width="16.75" customWidth="1"/>
    <col min="13" max="13" width="16.625" customWidth="1"/>
    <col min="14" max="14" width="1.25" customWidth="1"/>
  </cols>
  <sheetData>
    <row r="1" spans="1:14" ht="50.1" customHeight="1" x14ac:dyDescent="0.15"/>
    <row r="2" spans="1:14" ht="34.5" customHeight="1" x14ac:dyDescent="0.15">
      <c r="B2" s="20"/>
      <c r="C2" s="21" t="s">
        <v>46</v>
      </c>
      <c r="D2" s="21"/>
      <c r="E2" s="21"/>
      <c r="F2" s="21"/>
      <c r="G2" s="21"/>
      <c r="H2" s="21"/>
      <c r="I2" s="21"/>
      <c r="J2" s="21"/>
      <c r="K2" s="21"/>
      <c r="L2" s="21"/>
      <c r="M2" s="21"/>
    </row>
    <row r="3" spans="1:14" ht="20.100000000000001" customHeight="1" x14ac:dyDescent="0.15">
      <c r="B3" s="3"/>
      <c r="C3" s="22" t="s">
        <v>47</v>
      </c>
      <c r="D3" s="3"/>
      <c r="E3" s="3"/>
      <c r="F3" s="3"/>
      <c r="G3" s="3"/>
      <c r="H3" s="3"/>
      <c r="I3" s="3"/>
      <c r="J3" s="17" t="s">
        <v>191</v>
      </c>
      <c r="K3" s="3"/>
      <c r="L3" s="3"/>
      <c r="M3" s="3"/>
      <c r="N3" s="3"/>
    </row>
    <row r="4" spans="1:14" ht="50.1" customHeight="1" x14ac:dyDescent="0.15">
      <c r="A4" s="1"/>
      <c r="B4" s="23"/>
      <c r="C4" s="24" t="s">
        <v>48</v>
      </c>
      <c r="D4" s="120" t="s">
        <v>49</v>
      </c>
      <c r="E4" s="120" t="s">
        <v>192</v>
      </c>
      <c r="F4" s="120" t="s">
        <v>50</v>
      </c>
      <c r="G4" s="120" t="s">
        <v>193</v>
      </c>
      <c r="H4" s="120" t="s">
        <v>51</v>
      </c>
      <c r="I4" s="120" t="s">
        <v>52</v>
      </c>
      <c r="J4" s="120" t="s">
        <v>53</v>
      </c>
      <c r="K4" s="26"/>
      <c r="L4" s="23"/>
      <c r="M4" s="23"/>
      <c r="N4" s="23"/>
    </row>
    <row r="5" spans="1:14" ht="28.5" customHeight="1" x14ac:dyDescent="0.15">
      <c r="A5" s="1"/>
      <c r="B5" s="23"/>
      <c r="C5" s="124" t="s">
        <v>194</v>
      </c>
      <c r="D5" s="123">
        <v>8820</v>
      </c>
      <c r="E5" s="123">
        <v>204</v>
      </c>
      <c r="F5" s="123">
        <f>ROUND(D5*E5/1000,0)</f>
        <v>1799</v>
      </c>
      <c r="G5" s="123">
        <v>50</v>
      </c>
      <c r="H5" s="123">
        <f>ROUND(D5*G5/1000,0)</f>
        <v>441</v>
      </c>
      <c r="I5" s="123">
        <f>F5-H5</f>
        <v>1358</v>
      </c>
      <c r="J5" s="123">
        <v>441</v>
      </c>
      <c r="K5" s="23"/>
      <c r="L5" s="23"/>
      <c r="M5" s="23"/>
      <c r="N5" s="23"/>
    </row>
    <row r="6" spans="1:14" ht="28.5" customHeight="1" x14ac:dyDescent="0.15">
      <c r="A6" s="1"/>
      <c r="B6" s="23"/>
      <c r="C6" s="27"/>
      <c r="D6" s="27"/>
      <c r="E6" s="27"/>
      <c r="F6" s="27"/>
      <c r="G6" s="27"/>
      <c r="H6" s="27"/>
      <c r="I6" s="27"/>
      <c r="J6" s="27"/>
      <c r="K6" s="23"/>
      <c r="L6" s="23"/>
      <c r="M6" s="23"/>
      <c r="N6" s="23"/>
    </row>
    <row r="7" spans="1:14" ht="28.5" customHeight="1" x14ac:dyDescent="0.15">
      <c r="A7" s="1"/>
      <c r="B7" s="23"/>
      <c r="C7" s="24" t="s">
        <v>9</v>
      </c>
      <c r="D7" s="125">
        <f>SUM(D5:D6)</f>
        <v>8820</v>
      </c>
      <c r="E7" s="125">
        <f t="shared" ref="E7:I7" si="0">SUM(E5:E6)</f>
        <v>204</v>
      </c>
      <c r="F7" s="125">
        <f t="shared" si="0"/>
        <v>1799</v>
      </c>
      <c r="G7" s="125">
        <f t="shared" si="0"/>
        <v>50</v>
      </c>
      <c r="H7" s="125">
        <f t="shared" si="0"/>
        <v>441</v>
      </c>
      <c r="I7" s="125">
        <f t="shared" si="0"/>
        <v>1358</v>
      </c>
      <c r="J7" s="125">
        <f>SUM(J5:J6)</f>
        <v>441</v>
      </c>
      <c r="K7" s="23"/>
      <c r="L7" s="23"/>
      <c r="M7" s="23"/>
      <c r="N7" s="23"/>
    </row>
    <row r="8" spans="1:14" ht="11.1" customHeight="1" x14ac:dyDescent="0.15">
      <c r="B8" s="3"/>
      <c r="C8" s="3"/>
      <c r="D8" s="3"/>
      <c r="E8" s="3"/>
      <c r="F8" s="3"/>
      <c r="G8" s="3"/>
      <c r="H8" s="3"/>
      <c r="I8" s="3"/>
      <c r="J8" s="3"/>
      <c r="K8" s="3"/>
      <c r="L8" s="3"/>
      <c r="M8" s="3"/>
      <c r="N8" s="3"/>
    </row>
    <row r="9" spans="1:14" ht="20.100000000000001" customHeight="1" x14ac:dyDescent="0.15">
      <c r="B9" s="3"/>
      <c r="C9" s="22" t="s">
        <v>183</v>
      </c>
      <c r="D9" s="3"/>
      <c r="E9" s="3"/>
      <c r="F9" s="3"/>
      <c r="G9" s="3"/>
      <c r="H9" s="3"/>
      <c r="I9" s="3"/>
      <c r="J9" s="3"/>
      <c r="K9" s="3"/>
      <c r="L9" s="17" t="s">
        <v>191</v>
      </c>
      <c r="M9" s="3"/>
      <c r="N9" s="3"/>
    </row>
    <row r="10" spans="1:14" ht="50.1" customHeight="1" x14ac:dyDescent="0.15">
      <c r="A10" s="1"/>
      <c r="B10" s="23"/>
      <c r="C10" s="24" t="s">
        <v>54</v>
      </c>
      <c r="D10" s="25" t="s">
        <v>55</v>
      </c>
      <c r="E10" s="25" t="s">
        <v>56</v>
      </c>
      <c r="F10" s="25" t="s">
        <v>57</v>
      </c>
      <c r="G10" s="25" t="s">
        <v>58</v>
      </c>
      <c r="H10" s="25" t="s">
        <v>59</v>
      </c>
      <c r="I10" s="25" t="s">
        <v>60</v>
      </c>
      <c r="J10" s="25" t="s">
        <v>61</v>
      </c>
      <c r="K10" s="25" t="s">
        <v>62</v>
      </c>
      <c r="L10" s="25" t="s">
        <v>53</v>
      </c>
      <c r="M10" s="23"/>
      <c r="N10" s="23"/>
    </row>
    <row r="11" spans="1:14" ht="28.5" customHeight="1" x14ac:dyDescent="0.15">
      <c r="A11" s="1"/>
      <c r="B11" s="23"/>
      <c r="C11" s="27" t="s">
        <v>195</v>
      </c>
      <c r="D11" s="123">
        <v>1000</v>
      </c>
      <c r="E11" s="123">
        <v>2236623</v>
      </c>
      <c r="F11" s="123">
        <v>2147823</v>
      </c>
      <c r="G11" s="123">
        <f>E11-F11</f>
        <v>88800</v>
      </c>
      <c r="H11" s="123">
        <v>1000</v>
      </c>
      <c r="I11" s="142">
        <f>D11/H11</f>
        <v>1</v>
      </c>
      <c r="J11" s="123">
        <f>G11*I11</f>
        <v>88800</v>
      </c>
      <c r="K11" s="123">
        <v>0</v>
      </c>
      <c r="L11" s="123">
        <v>1000</v>
      </c>
      <c r="M11" s="23"/>
      <c r="N11" s="23"/>
    </row>
    <row r="12" spans="1:14" ht="28.5" customHeight="1" x14ac:dyDescent="0.15">
      <c r="A12" s="1"/>
      <c r="B12" s="23"/>
      <c r="C12" s="27" t="s">
        <v>196</v>
      </c>
      <c r="D12" s="123">
        <v>380602</v>
      </c>
      <c r="E12" s="146">
        <v>782609</v>
      </c>
      <c r="F12" s="146">
        <v>143569</v>
      </c>
      <c r="G12" s="123">
        <f>E12-F12</f>
        <v>639040</v>
      </c>
      <c r="H12" s="123">
        <v>380602</v>
      </c>
      <c r="I12" s="142">
        <f>D12/H12</f>
        <v>1</v>
      </c>
      <c r="J12" s="123">
        <f>G12*I12</f>
        <v>639040</v>
      </c>
      <c r="K12" s="123">
        <v>0</v>
      </c>
      <c r="L12" s="123">
        <v>380602</v>
      </c>
      <c r="M12" s="23"/>
      <c r="N12" s="23"/>
    </row>
    <row r="13" spans="1:14" ht="28.5" customHeight="1" x14ac:dyDescent="0.15">
      <c r="A13" s="1"/>
      <c r="B13" s="23"/>
      <c r="C13" s="24" t="s">
        <v>9</v>
      </c>
      <c r="D13" s="125">
        <f>SUM(D11:D12)</f>
        <v>381602</v>
      </c>
      <c r="E13" s="125">
        <f t="shared" ref="E13:K13" si="1">SUM(E11:E12)</f>
        <v>3019232</v>
      </c>
      <c r="F13" s="125">
        <f t="shared" si="1"/>
        <v>2291392</v>
      </c>
      <c r="G13" s="125">
        <f t="shared" si="1"/>
        <v>727840</v>
      </c>
      <c r="H13" s="125">
        <f t="shared" si="1"/>
        <v>381602</v>
      </c>
      <c r="I13" s="126"/>
      <c r="J13" s="125">
        <f t="shared" si="1"/>
        <v>727840</v>
      </c>
      <c r="K13" s="125">
        <f t="shared" si="1"/>
        <v>0</v>
      </c>
      <c r="L13" s="125">
        <f>SUM(L11:L12)</f>
        <v>381602</v>
      </c>
      <c r="M13" s="23"/>
      <c r="N13" s="23"/>
    </row>
    <row r="14" spans="1:14" ht="12" customHeight="1" x14ac:dyDescent="0.15">
      <c r="A14" s="1"/>
      <c r="B14" s="23"/>
      <c r="C14" s="26"/>
      <c r="D14" s="23"/>
      <c r="E14" s="23"/>
      <c r="F14" s="23"/>
      <c r="G14" s="23"/>
      <c r="H14" s="23"/>
      <c r="I14" s="23"/>
      <c r="J14" s="23"/>
      <c r="K14" s="23"/>
      <c r="L14" s="23"/>
      <c r="M14" s="23"/>
      <c r="N14" s="23"/>
    </row>
    <row r="15" spans="1:14" ht="20.100000000000001" customHeight="1" x14ac:dyDescent="0.15">
      <c r="B15" s="3"/>
      <c r="C15" s="22" t="s">
        <v>184</v>
      </c>
      <c r="D15" s="3"/>
      <c r="E15" s="3"/>
      <c r="F15" s="3"/>
      <c r="G15" s="3"/>
      <c r="H15" s="3"/>
      <c r="I15" s="3"/>
      <c r="J15" s="3"/>
      <c r="K15" s="3"/>
      <c r="L15" s="17"/>
      <c r="M15" s="17" t="s">
        <v>191</v>
      </c>
      <c r="N15" s="3"/>
    </row>
    <row r="16" spans="1:14" ht="50.1" customHeight="1" x14ac:dyDescent="0.15">
      <c r="A16" s="1"/>
      <c r="B16" s="23"/>
      <c r="C16" s="24" t="s">
        <v>54</v>
      </c>
      <c r="D16" s="25" t="s">
        <v>63</v>
      </c>
      <c r="E16" s="25" t="s">
        <v>56</v>
      </c>
      <c r="F16" s="25" t="s">
        <v>57</v>
      </c>
      <c r="G16" s="25" t="s">
        <v>58</v>
      </c>
      <c r="H16" s="25" t="s">
        <v>59</v>
      </c>
      <c r="I16" s="25" t="s">
        <v>60</v>
      </c>
      <c r="J16" s="25" t="s">
        <v>61</v>
      </c>
      <c r="K16" s="25" t="s">
        <v>64</v>
      </c>
      <c r="L16" s="25" t="s">
        <v>65</v>
      </c>
      <c r="M16" s="25" t="s">
        <v>53</v>
      </c>
      <c r="N16" s="23"/>
    </row>
    <row r="17" spans="1:14" ht="28.5" customHeight="1" x14ac:dyDescent="0.15">
      <c r="A17" s="1"/>
      <c r="B17" s="23"/>
      <c r="C17" s="27" t="s">
        <v>197</v>
      </c>
      <c r="D17" s="123">
        <v>1600</v>
      </c>
      <c r="E17" s="123">
        <v>4094555</v>
      </c>
      <c r="F17" s="123">
        <v>1168210</v>
      </c>
      <c r="G17" s="123">
        <f>E17-F17</f>
        <v>2926345</v>
      </c>
      <c r="H17" s="123">
        <v>1500000</v>
      </c>
      <c r="I17" s="143">
        <f t="shared" ref="I17:I27" si="2">ROUND(D17/H17,5)</f>
        <v>1.07E-3</v>
      </c>
      <c r="J17" s="123">
        <f t="shared" ref="J17:J27" si="3">G17*I17</f>
        <v>3131.1891500000002</v>
      </c>
      <c r="K17" s="123">
        <v>0</v>
      </c>
      <c r="L17" s="125">
        <f>D17-K17</f>
        <v>1600</v>
      </c>
      <c r="M17" s="123">
        <v>1600</v>
      </c>
      <c r="N17" s="23"/>
    </row>
    <row r="18" spans="1:14" ht="28.5" customHeight="1" x14ac:dyDescent="0.15">
      <c r="A18" s="1"/>
      <c r="B18" s="23"/>
      <c r="C18" s="27" t="s">
        <v>198</v>
      </c>
      <c r="D18" s="123">
        <v>2000</v>
      </c>
      <c r="E18" s="123">
        <v>561407</v>
      </c>
      <c r="F18" s="123">
        <v>275468</v>
      </c>
      <c r="G18" s="123">
        <f t="shared" ref="G18:G27" si="4">E18-F18</f>
        <v>285939</v>
      </c>
      <c r="H18" s="123">
        <v>452500</v>
      </c>
      <c r="I18" s="143">
        <f t="shared" si="2"/>
        <v>4.4200000000000003E-3</v>
      </c>
      <c r="J18" s="123">
        <f t="shared" si="3"/>
        <v>1263.8503800000001</v>
      </c>
      <c r="K18" s="123">
        <v>0</v>
      </c>
      <c r="L18" s="125">
        <f t="shared" ref="L18:L27" si="5">D18-K18</f>
        <v>2000</v>
      </c>
      <c r="M18" s="123">
        <v>2000</v>
      </c>
      <c r="N18" s="23"/>
    </row>
    <row r="19" spans="1:14" ht="28.5" customHeight="1" x14ac:dyDescent="0.15">
      <c r="A19" s="1"/>
      <c r="B19" s="23"/>
      <c r="C19" s="27" t="s">
        <v>199</v>
      </c>
      <c r="D19" s="123">
        <v>603950</v>
      </c>
      <c r="E19" s="123">
        <v>13145522</v>
      </c>
      <c r="F19" s="123">
        <v>1703233</v>
      </c>
      <c r="G19" s="123">
        <f t="shared" si="4"/>
        <v>11442289</v>
      </c>
      <c r="H19" s="123">
        <v>11442289</v>
      </c>
      <c r="I19" s="143">
        <f t="shared" si="2"/>
        <v>5.2780000000000001E-2</v>
      </c>
      <c r="J19" s="123">
        <f t="shared" si="3"/>
        <v>603924.01341999997</v>
      </c>
      <c r="K19" s="123">
        <v>0</v>
      </c>
      <c r="L19" s="125">
        <f>D19-K19</f>
        <v>603950</v>
      </c>
      <c r="M19" s="123">
        <v>603950</v>
      </c>
      <c r="N19" s="23"/>
    </row>
    <row r="20" spans="1:14" ht="28.5" customHeight="1" x14ac:dyDescent="0.15">
      <c r="A20" s="1"/>
      <c r="B20" s="23"/>
      <c r="C20" s="27" t="s">
        <v>200</v>
      </c>
      <c r="D20" s="123">
        <v>3172</v>
      </c>
      <c r="E20" s="123">
        <v>79467</v>
      </c>
      <c r="F20" s="123">
        <v>32251</v>
      </c>
      <c r="G20" s="123">
        <f t="shared" si="4"/>
        <v>47216</v>
      </c>
      <c r="H20" s="123">
        <v>86325</v>
      </c>
      <c r="I20" s="143">
        <f t="shared" si="2"/>
        <v>3.6740000000000002E-2</v>
      </c>
      <c r="J20" s="123">
        <f t="shared" si="3"/>
        <v>1734.7158400000001</v>
      </c>
      <c r="K20" s="123">
        <v>0</v>
      </c>
      <c r="L20" s="125">
        <f>D20-K20</f>
        <v>3172</v>
      </c>
      <c r="M20" s="123">
        <v>3172</v>
      </c>
      <c r="N20" s="23"/>
    </row>
    <row r="21" spans="1:14" ht="28.5" customHeight="1" x14ac:dyDescent="0.15">
      <c r="A21" s="1"/>
      <c r="B21" s="23"/>
      <c r="C21" s="27" t="s">
        <v>201</v>
      </c>
      <c r="D21" s="123">
        <v>2470</v>
      </c>
      <c r="E21" s="123">
        <v>278060686</v>
      </c>
      <c r="F21" s="123">
        <v>264572577</v>
      </c>
      <c r="G21" s="123">
        <f t="shared" si="4"/>
        <v>13488109</v>
      </c>
      <c r="H21" s="123">
        <v>10435500</v>
      </c>
      <c r="I21" s="143">
        <f t="shared" si="2"/>
        <v>2.4000000000000001E-4</v>
      </c>
      <c r="J21" s="123">
        <f>G21*I21</f>
        <v>3237.1461600000002</v>
      </c>
      <c r="K21" s="123">
        <v>0</v>
      </c>
      <c r="L21" s="125">
        <f t="shared" si="5"/>
        <v>2470</v>
      </c>
      <c r="M21" s="123">
        <v>2470</v>
      </c>
      <c r="N21" s="23"/>
    </row>
    <row r="22" spans="1:14" ht="28.5" customHeight="1" x14ac:dyDescent="0.15">
      <c r="A22" s="1"/>
      <c r="B22" s="23"/>
      <c r="C22" s="27" t="s">
        <v>202</v>
      </c>
      <c r="D22" s="123">
        <v>3699</v>
      </c>
      <c r="E22" s="123">
        <v>21372485</v>
      </c>
      <c r="F22" s="123">
        <v>20394198</v>
      </c>
      <c r="G22" s="123">
        <f t="shared" si="4"/>
        <v>978287</v>
      </c>
      <c r="H22" s="123">
        <v>652612</v>
      </c>
      <c r="I22" s="143">
        <f t="shared" si="2"/>
        <v>5.6699999999999997E-3</v>
      </c>
      <c r="J22" s="123">
        <f t="shared" si="3"/>
        <v>5546.8872899999997</v>
      </c>
      <c r="K22" s="123">
        <v>0</v>
      </c>
      <c r="L22" s="125">
        <f t="shared" si="5"/>
        <v>3699</v>
      </c>
      <c r="M22" s="123">
        <v>3699</v>
      </c>
      <c r="N22" s="23"/>
    </row>
    <row r="23" spans="1:14" ht="28.5" customHeight="1" x14ac:dyDescent="0.15">
      <c r="A23" s="1"/>
      <c r="B23" s="23"/>
      <c r="C23" s="27" t="s">
        <v>203</v>
      </c>
      <c r="D23" s="123">
        <v>1731</v>
      </c>
      <c r="E23" s="123">
        <v>1056736348</v>
      </c>
      <c r="F23" s="123">
        <v>960392857</v>
      </c>
      <c r="G23" s="123">
        <f t="shared" si="4"/>
        <v>96343491</v>
      </c>
      <c r="H23" s="123">
        <v>18998171</v>
      </c>
      <c r="I23" s="143">
        <f t="shared" si="2"/>
        <v>9.0000000000000006E-5</v>
      </c>
      <c r="J23" s="123">
        <f t="shared" si="3"/>
        <v>8670.9141900000013</v>
      </c>
      <c r="K23" s="123">
        <v>0</v>
      </c>
      <c r="L23" s="125">
        <f t="shared" si="5"/>
        <v>1731</v>
      </c>
      <c r="M23" s="123">
        <v>1731</v>
      </c>
      <c r="N23" s="23"/>
    </row>
    <row r="24" spans="1:14" ht="28.5" customHeight="1" x14ac:dyDescent="0.15">
      <c r="A24" s="1"/>
      <c r="B24" s="23"/>
      <c r="C24" s="27" t="s">
        <v>204</v>
      </c>
      <c r="D24" s="123">
        <v>35</v>
      </c>
      <c r="E24" s="123">
        <v>276100</v>
      </c>
      <c r="F24" s="123">
        <v>42694</v>
      </c>
      <c r="G24" s="123">
        <f t="shared" si="4"/>
        <v>233406</v>
      </c>
      <c r="H24" s="123">
        <v>23000</v>
      </c>
      <c r="I24" s="143">
        <f t="shared" si="2"/>
        <v>1.5200000000000001E-3</v>
      </c>
      <c r="J24" s="123">
        <f t="shared" si="3"/>
        <v>354.77712000000002</v>
      </c>
      <c r="K24" s="123">
        <v>0</v>
      </c>
      <c r="L24" s="125">
        <f t="shared" si="5"/>
        <v>35</v>
      </c>
      <c r="M24" s="123">
        <v>35</v>
      </c>
      <c r="N24" s="23"/>
    </row>
    <row r="25" spans="1:14" ht="28.5" customHeight="1" x14ac:dyDescent="0.15">
      <c r="A25" s="1"/>
      <c r="B25" s="23"/>
      <c r="C25" s="27" t="s">
        <v>205</v>
      </c>
      <c r="D25" s="123">
        <v>300</v>
      </c>
      <c r="E25" s="123">
        <v>124344</v>
      </c>
      <c r="F25" s="123">
        <v>43557</v>
      </c>
      <c r="G25" s="123">
        <f t="shared" si="4"/>
        <v>80787</v>
      </c>
      <c r="H25" s="123">
        <v>60000</v>
      </c>
      <c r="I25" s="143">
        <f t="shared" si="2"/>
        <v>5.0000000000000001E-3</v>
      </c>
      <c r="J25" s="123">
        <f t="shared" si="3"/>
        <v>403.935</v>
      </c>
      <c r="K25" s="123">
        <v>0</v>
      </c>
      <c r="L25" s="125">
        <f t="shared" si="5"/>
        <v>300</v>
      </c>
      <c r="M25" s="123">
        <v>300</v>
      </c>
      <c r="N25" s="23"/>
    </row>
    <row r="26" spans="1:14" ht="28.5" customHeight="1" x14ac:dyDescent="0.15">
      <c r="A26" s="1"/>
      <c r="B26" s="23"/>
      <c r="C26" s="27" t="s">
        <v>206</v>
      </c>
      <c r="D26" s="123">
        <v>150</v>
      </c>
      <c r="E26" s="123">
        <v>3805931</v>
      </c>
      <c r="F26" s="123">
        <v>1258425</v>
      </c>
      <c r="G26" s="123">
        <f t="shared" si="4"/>
        <v>2547506</v>
      </c>
      <c r="H26" s="123">
        <v>400000</v>
      </c>
      <c r="I26" s="143">
        <f t="shared" si="2"/>
        <v>3.8000000000000002E-4</v>
      </c>
      <c r="J26" s="123">
        <f t="shared" si="3"/>
        <v>968.05228000000011</v>
      </c>
      <c r="K26" s="123">
        <v>0</v>
      </c>
      <c r="L26" s="125">
        <f t="shared" si="5"/>
        <v>150</v>
      </c>
      <c r="M26" s="123">
        <v>150</v>
      </c>
      <c r="N26" s="23"/>
    </row>
    <row r="27" spans="1:14" ht="28.5" customHeight="1" x14ac:dyDescent="0.15">
      <c r="A27" s="1"/>
      <c r="B27" s="23"/>
      <c r="C27" s="27" t="s">
        <v>207</v>
      </c>
      <c r="D27" s="123">
        <v>4100</v>
      </c>
      <c r="E27" s="123">
        <v>24786267000</v>
      </c>
      <c r="F27" s="123">
        <v>24545185000</v>
      </c>
      <c r="G27" s="123">
        <f t="shared" si="4"/>
        <v>241082000</v>
      </c>
      <c r="H27" s="123">
        <v>16602000</v>
      </c>
      <c r="I27" s="143">
        <f t="shared" si="2"/>
        <v>2.5000000000000001E-4</v>
      </c>
      <c r="J27" s="123">
        <f t="shared" si="3"/>
        <v>60270.5</v>
      </c>
      <c r="K27" s="123">
        <v>0</v>
      </c>
      <c r="L27" s="125">
        <f t="shared" si="5"/>
        <v>4100</v>
      </c>
      <c r="M27" s="123">
        <v>4100</v>
      </c>
      <c r="N27" s="23"/>
    </row>
    <row r="28" spans="1:14" ht="28.5" customHeight="1" x14ac:dyDescent="0.15">
      <c r="A28" s="1"/>
      <c r="B28" s="23"/>
      <c r="C28" s="24" t="s">
        <v>9</v>
      </c>
      <c r="D28" s="125">
        <f>SUM(D17:D27)</f>
        <v>623207</v>
      </c>
      <c r="E28" s="123">
        <f t="shared" ref="E28:L28" si="6">SUM(E17:E27)</f>
        <v>26164523845</v>
      </c>
      <c r="F28" s="123">
        <f t="shared" si="6"/>
        <v>25795068470</v>
      </c>
      <c r="G28" s="123">
        <f t="shared" si="6"/>
        <v>369455375</v>
      </c>
      <c r="H28" s="123">
        <f t="shared" si="6"/>
        <v>60652397</v>
      </c>
      <c r="I28" s="126"/>
      <c r="J28" s="125">
        <f t="shared" si="6"/>
        <v>689505.9808299999</v>
      </c>
      <c r="K28" s="125">
        <f t="shared" si="6"/>
        <v>0</v>
      </c>
      <c r="L28" s="125">
        <f t="shared" si="6"/>
        <v>623207</v>
      </c>
      <c r="M28" s="125">
        <f>SUM(M17:M27)</f>
        <v>623207</v>
      </c>
      <c r="N28" s="23"/>
    </row>
    <row r="29" spans="1:14" ht="7.5" customHeight="1" x14ac:dyDescent="0.15">
      <c r="B29" s="3"/>
      <c r="C29" s="3"/>
      <c r="D29" s="3"/>
      <c r="E29" s="3"/>
      <c r="F29" s="3"/>
      <c r="G29" s="3"/>
      <c r="H29" s="3"/>
      <c r="I29" s="3"/>
      <c r="J29" s="3"/>
      <c r="K29" s="3"/>
      <c r="L29" s="3"/>
      <c r="M29" s="3"/>
      <c r="N29" s="3"/>
    </row>
    <row r="30" spans="1:14" ht="6.75" customHeight="1" x14ac:dyDescent="0.15">
      <c r="B30" s="3"/>
      <c r="C30" s="3"/>
      <c r="D30" s="3"/>
      <c r="E30" s="3"/>
      <c r="F30" s="3"/>
      <c r="G30" s="3"/>
      <c r="H30" s="3"/>
      <c r="I30" s="3"/>
      <c r="J30" s="3"/>
      <c r="K30" s="3"/>
      <c r="L30" s="3"/>
      <c r="M30" s="3"/>
    </row>
  </sheetData>
  <phoneticPr fontId="2"/>
  <pageMargins left="0.70866141732283472" right="0.70866141732283472" top="0.74803149606299213" bottom="0.37"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
  <sheetViews>
    <sheetView view="pageBreakPreview" topLeftCell="A4" zoomScaleNormal="100" zoomScaleSheetLayoutView="100" workbookViewId="0">
      <selection activeCell="H7" sqref="H7"/>
    </sheetView>
  </sheetViews>
  <sheetFormatPr defaultRowHeight="13.5" x14ac:dyDescent="0.15"/>
  <cols>
    <col min="1" max="1" width="1.25" customWidth="1"/>
    <col min="2" max="2" width="5.625" customWidth="1"/>
    <col min="3" max="3" width="20.625" customWidth="1"/>
    <col min="4" max="9" width="15.625" customWidth="1"/>
    <col min="10" max="10" width="10.75" hidden="1" customWidth="1"/>
    <col min="11" max="11" width="0.75" customWidth="1"/>
    <col min="12" max="12" width="0.375" customWidth="1"/>
  </cols>
  <sheetData>
    <row r="1" spans="2:11" ht="60" customHeight="1" x14ac:dyDescent="0.15"/>
    <row r="2" spans="2:11" ht="18.75" customHeight="1" x14ac:dyDescent="0.15">
      <c r="B2" s="3"/>
      <c r="C2" s="28" t="s">
        <v>69</v>
      </c>
      <c r="D2" s="29"/>
      <c r="E2" s="29"/>
      <c r="F2" s="29"/>
      <c r="G2" s="29"/>
      <c r="H2" s="29"/>
      <c r="I2" s="30" t="s">
        <v>185</v>
      </c>
      <c r="J2" s="3"/>
      <c r="K2" s="3"/>
    </row>
    <row r="3" spans="2:11" s="1" customFormat="1" ht="17.45" customHeight="1" x14ac:dyDescent="0.15">
      <c r="B3" s="23"/>
      <c r="C3" s="208" t="s">
        <v>66</v>
      </c>
      <c r="D3" s="209" t="s">
        <v>6</v>
      </c>
      <c r="E3" s="209" t="s">
        <v>3</v>
      </c>
      <c r="F3" s="209" t="s">
        <v>1</v>
      </c>
      <c r="G3" s="209" t="s">
        <v>2</v>
      </c>
      <c r="H3" s="211" t="s">
        <v>67</v>
      </c>
      <c r="I3" s="206" t="s">
        <v>68</v>
      </c>
      <c r="J3" s="32" t="s">
        <v>9</v>
      </c>
      <c r="K3" s="23"/>
    </row>
    <row r="4" spans="2:11" s="35" customFormat="1" ht="17.45" customHeight="1" x14ac:dyDescent="0.15">
      <c r="B4" s="26"/>
      <c r="C4" s="208"/>
      <c r="D4" s="210"/>
      <c r="E4" s="210"/>
      <c r="F4" s="210"/>
      <c r="G4" s="210"/>
      <c r="H4" s="210"/>
      <c r="I4" s="207"/>
      <c r="J4" s="34"/>
      <c r="K4" s="26"/>
    </row>
    <row r="5" spans="2:11" s="1" customFormat="1" ht="35.1" customHeight="1" x14ac:dyDescent="0.15">
      <c r="B5" s="23"/>
      <c r="C5" s="36" t="s">
        <v>8</v>
      </c>
      <c r="D5" s="121">
        <v>1488406</v>
      </c>
      <c r="E5" s="121">
        <v>0</v>
      </c>
      <c r="F5" s="121">
        <v>0</v>
      </c>
      <c r="G5" s="121">
        <v>0</v>
      </c>
      <c r="H5" s="121">
        <f>SUM(D5:G5)</f>
        <v>1488406</v>
      </c>
      <c r="I5" s="121">
        <v>1488406</v>
      </c>
      <c r="J5" s="37"/>
      <c r="K5" s="23"/>
    </row>
    <row r="6" spans="2:11" s="1" customFormat="1" ht="35.1" customHeight="1" x14ac:dyDescent="0.15">
      <c r="B6" s="23"/>
      <c r="C6" s="36" t="s">
        <v>5</v>
      </c>
      <c r="D6" s="121">
        <v>80700</v>
      </c>
      <c r="E6" s="121">
        <v>0</v>
      </c>
      <c r="F6" s="121">
        <v>0</v>
      </c>
      <c r="G6" s="121">
        <v>0</v>
      </c>
      <c r="H6" s="121">
        <f>SUM(D6:G6)</f>
        <v>80700</v>
      </c>
      <c r="I6" s="121">
        <v>80700</v>
      </c>
      <c r="J6" s="37"/>
      <c r="K6" s="23"/>
    </row>
    <row r="7" spans="2:11" s="1" customFormat="1" ht="35.1" customHeight="1" x14ac:dyDescent="0.15">
      <c r="B7" s="23"/>
      <c r="C7" s="119" t="s">
        <v>188</v>
      </c>
      <c r="D7" s="121">
        <f>SUM(D5:D6)</f>
        <v>1569106</v>
      </c>
      <c r="E7" s="121">
        <f t="shared" ref="E7:I7" si="0">SUM(E5:E6)</f>
        <v>0</v>
      </c>
      <c r="F7" s="121">
        <f t="shared" si="0"/>
        <v>0</v>
      </c>
      <c r="G7" s="121">
        <f t="shared" si="0"/>
        <v>0</v>
      </c>
      <c r="H7" s="121">
        <f t="shared" ref="H7:H11" si="1">SUM(D7:G7)</f>
        <v>1569106</v>
      </c>
      <c r="I7" s="121">
        <f t="shared" si="0"/>
        <v>1569106</v>
      </c>
      <c r="J7" s="37"/>
      <c r="K7" s="23"/>
    </row>
    <row r="8" spans="2:11" s="1" customFormat="1" ht="35.1" customHeight="1" x14ac:dyDescent="0.15">
      <c r="B8" s="23"/>
      <c r="C8" s="36" t="s">
        <v>5</v>
      </c>
      <c r="D8" s="121">
        <v>786919</v>
      </c>
      <c r="E8" s="121">
        <v>0</v>
      </c>
      <c r="F8" s="121">
        <v>0</v>
      </c>
      <c r="G8" s="121">
        <v>0</v>
      </c>
      <c r="H8" s="121">
        <f t="shared" si="1"/>
        <v>786919</v>
      </c>
      <c r="I8" s="121">
        <v>786919</v>
      </c>
      <c r="J8" s="37"/>
      <c r="K8" s="23"/>
    </row>
    <row r="9" spans="2:11" s="1" customFormat="1" ht="35.1" customHeight="1" x14ac:dyDescent="0.15">
      <c r="B9" s="23"/>
      <c r="C9" s="36" t="s">
        <v>186</v>
      </c>
      <c r="D9" s="121">
        <v>2580609</v>
      </c>
      <c r="E9" s="121"/>
      <c r="F9" s="121"/>
      <c r="G9" s="121">
        <v>2147800</v>
      </c>
      <c r="H9" s="121">
        <f t="shared" si="1"/>
        <v>4728409</v>
      </c>
      <c r="I9" s="121">
        <v>4782950</v>
      </c>
      <c r="J9" s="37"/>
      <c r="K9" s="23"/>
    </row>
    <row r="10" spans="2:11" s="1" customFormat="1" ht="35.1" customHeight="1" x14ac:dyDescent="0.15">
      <c r="B10" s="23"/>
      <c r="C10" s="36" t="s">
        <v>187</v>
      </c>
      <c r="D10" s="121">
        <v>269520</v>
      </c>
      <c r="E10" s="122">
        <v>0</v>
      </c>
      <c r="F10" s="122">
        <v>330480</v>
      </c>
      <c r="G10" s="122"/>
      <c r="H10" s="121">
        <f t="shared" si="1"/>
        <v>600000</v>
      </c>
      <c r="I10" s="122">
        <v>600000</v>
      </c>
      <c r="J10" s="37"/>
      <c r="K10" s="23"/>
    </row>
    <row r="11" spans="2:11" s="1" customFormat="1" ht="35.1" customHeight="1" x14ac:dyDescent="0.15">
      <c r="B11" s="23"/>
      <c r="C11" s="39" t="s">
        <v>189</v>
      </c>
      <c r="D11" s="121">
        <f>SUM(D8:D10)</f>
        <v>3637048</v>
      </c>
      <c r="E11" s="121">
        <f t="shared" ref="E11:G11" si="2">SUM(E8:E10)</f>
        <v>0</v>
      </c>
      <c r="F11" s="121">
        <f t="shared" si="2"/>
        <v>330480</v>
      </c>
      <c r="G11" s="121">
        <f t="shared" si="2"/>
        <v>2147800</v>
      </c>
      <c r="H11" s="121">
        <f t="shared" si="1"/>
        <v>6115328</v>
      </c>
      <c r="I11" s="121">
        <f>SUM(I8:I10)</f>
        <v>6169869</v>
      </c>
      <c r="J11" s="37"/>
      <c r="K11" s="23"/>
    </row>
    <row r="12" spans="2:11" s="1" customFormat="1" ht="34.5" customHeight="1" x14ac:dyDescent="0.15">
      <c r="B12" s="23"/>
      <c r="C12" s="145" t="s">
        <v>226</v>
      </c>
      <c r="D12" s="148">
        <f>SUM(D11,D7)</f>
        <v>5206154</v>
      </c>
      <c r="E12" s="148">
        <f t="shared" ref="E12:I12" si="3">SUM(E11,E7)</f>
        <v>0</v>
      </c>
      <c r="F12" s="148">
        <f t="shared" si="3"/>
        <v>330480</v>
      </c>
      <c r="G12" s="148">
        <f t="shared" si="3"/>
        <v>2147800</v>
      </c>
      <c r="H12" s="148">
        <f t="shared" si="3"/>
        <v>7684434</v>
      </c>
      <c r="I12" s="148">
        <f t="shared" si="3"/>
        <v>7738975</v>
      </c>
      <c r="J12" s="40"/>
      <c r="K12" s="23"/>
    </row>
    <row r="13" spans="2:11" ht="6.6" customHeight="1" x14ac:dyDescent="0.15">
      <c r="B13" s="3"/>
      <c r="C13" s="14"/>
      <c r="D13" s="14"/>
      <c r="E13" s="14"/>
      <c r="F13" s="14"/>
      <c r="G13" s="14"/>
      <c r="H13" s="14"/>
      <c r="I13" s="14"/>
      <c r="J13" s="3"/>
      <c r="K13" s="3"/>
    </row>
    <row r="14" spans="2:11" ht="1.9" customHeight="1" x14ac:dyDescent="0.15"/>
    <row r="15" spans="2:11" x14ac:dyDescent="0.15">
      <c r="C15" s="50" t="s">
        <v>263</v>
      </c>
    </row>
  </sheetData>
  <mergeCells count="7">
    <mergeCell ref="I3:I4"/>
    <mergeCell ref="C3:C4"/>
    <mergeCell ref="D3:D4"/>
    <mergeCell ref="E3:E4"/>
    <mergeCell ref="F3:F4"/>
    <mergeCell ref="G3:G4"/>
    <mergeCell ref="H3:H4"/>
  </mergeCells>
  <phoneticPr fontId="2"/>
  <printOptions horizontalCentered="1"/>
  <pageMargins left="0.19685039370078741" right="0.19685039370078741" top="0.39370078740157483" bottom="0.15748031496062992" header="0.31496062992125984" footer="0.31496062992125984"/>
  <pageSetup paperSize="9" scale="1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view="pageBreakPreview" topLeftCell="A10" zoomScale="90" zoomScaleNormal="100" zoomScaleSheetLayoutView="90" workbookViewId="0">
      <selection activeCell="H21" sqref="H21"/>
    </sheetView>
  </sheetViews>
  <sheetFormatPr defaultRowHeight="13.5" x14ac:dyDescent="0.15"/>
  <cols>
    <col min="1" max="1" width="3.25" customWidth="1"/>
    <col min="2" max="2" width="0.875" customWidth="1"/>
    <col min="3" max="3" width="19.625" customWidth="1"/>
    <col min="4" max="8" width="14.625" customWidth="1"/>
    <col min="9" max="9" width="0.875" customWidth="1"/>
    <col min="10" max="10" width="13.125" customWidth="1"/>
  </cols>
  <sheetData>
    <row r="1" spans="2:12" ht="27" customHeight="1" x14ac:dyDescent="0.15"/>
    <row r="2" spans="2:12" ht="19.5" customHeight="1" x14ac:dyDescent="0.15">
      <c r="B2" s="3"/>
      <c r="C2" s="41" t="s">
        <v>80</v>
      </c>
      <c r="D2" s="42"/>
      <c r="E2" s="42"/>
      <c r="F2" s="42"/>
      <c r="G2" s="42"/>
      <c r="H2" s="42" t="s">
        <v>190</v>
      </c>
      <c r="I2" s="2"/>
      <c r="J2" s="2"/>
      <c r="K2" s="2"/>
      <c r="L2" s="2"/>
    </row>
    <row r="3" spans="2:12" s="1" customFormat="1" ht="21" customHeight="1" x14ac:dyDescent="0.15">
      <c r="B3" s="23"/>
      <c r="C3" s="211" t="s">
        <v>70</v>
      </c>
      <c r="D3" s="213" t="s">
        <v>4</v>
      </c>
      <c r="E3" s="214"/>
      <c r="F3" s="213" t="s">
        <v>7</v>
      </c>
      <c r="G3" s="214"/>
      <c r="H3" s="211" t="s">
        <v>71</v>
      </c>
      <c r="I3" s="23"/>
    </row>
    <row r="4" spans="2:12" s="1" customFormat="1" ht="21.95" customHeight="1" x14ac:dyDescent="0.15">
      <c r="B4" s="23"/>
      <c r="C4" s="212"/>
      <c r="D4" s="43" t="s">
        <v>72</v>
      </c>
      <c r="E4" s="43" t="s">
        <v>73</v>
      </c>
      <c r="F4" s="43" t="s">
        <v>72</v>
      </c>
      <c r="G4" s="43" t="s">
        <v>73</v>
      </c>
      <c r="H4" s="212"/>
      <c r="I4" s="23"/>
    </row>
    <row r="5" spans="2:12" s="1" customFormat="1" ht="20.100000000000001" customHeight="1" x14ac:dyDescent="0.15">
      <c r="B5" s="23"/>
      <c r="C5" s="44" t="s">
        <v>74</v>
      </c>
      <c r="D5" s="127"/>
      <c r="E5" s="127"/>
      <c r="F5" s="127"/>
      <c r="G5" s="127"/>
      <c r="H5" s="128"/>
      <c r="I5" s="23"/>
    </row>
    <row r="6" spans="2:12" s="1" customFormat="1" ht="20.100000000000001" customHeight="1" x14ac:dyDescent="0.15">
      <c r="B6" s="23"/>
      <c r="C6" s="44"/>
      <c r="D6" s="127"/>
      <c r="E6" s="127"/>
      <c r="F6" s="127"/>
      <c r="G6" s="127"/>
      <c r="H6" s="128"/>
      <c r="I6" s="23"/>
    </row>
    <row r="7" spans="2:12" s="1" customFormat="1" ht="20.100000000000001" customHeight="1" x14ac:dyDescent="0.15">
      <c r="B7" s="23"/>
      <c r="C7" s="44"/>
      <c r="D7" s="127"/>
      <c r="E7" s="127"/>
      <c r="F7" s="127"/>
      <c r="G7" s="127"/>
      <c r="H7" s="128"/>
      <c r="I7" s="23"/>
    </row>
    <row r="8" spans="2:12" s="1" customFormat="1" ht="20.100000000000001" customHeight="1" x14ac:dyDescent="0.15">
      <c r="B8" s="23"/>
      <c r="C8" s="38" t="s">
        <v>75</v>
      </c>
      <c r="D8" s="122"/>
      <c r="E8" s="122"/>
      <c r="F8" s="122"/>
      <c r="G8" s="122"/>
      <c r="H8" s="122"/>
      <c r="I8" s="23"/>
    </row>
    <row r="9" spans="2:12" s="1" customFormat="1" ht="20.100000000000001" customHeight="1" x14ac:dyDescent="0.15">
      <c r="B9" s="23"/>
      <c r="C9" s="38"/>
      <c r="D9" s="122"/>
      <c r="E9" s="122"/>
      <c r="F9" s="122"/>
      <c r="G9" s="122"/>
      <c r="H9" s="122"/>
      <c r="I9" s="23"/>
    </row>
    <row r="10" spans="2:12" s="1" customFormat="1" ht="20.100000000000001" customHeight="1" x14ac:dyDescent="0.15">
      <c r="B10" s="23"/>
      <c r="C10" s="38"/>
      <c r="D10" s="122"/>
      <c r="E10" s="122"/>
      <c r="F10" s="122"/>
      <c r="G10" s="122"/>
      <c r="H10" s="122"/>
      <c r="I10" s="23"/>
    </row>
    <row r="11" spans="2:12" s="1" customFormat="1" ht="20.100000000000001" customHeight="1" x14ac:dyDescent="0.15">
      <c r="B11" s="23"/>
      <c r="C11" s="38" t="s">
        <v>76</v>
      </c>
      <c r="D11" s="122"/>
      <c r="E11" s="122"/>
      <c r="F11" s="122"/>
      <c r="G11" s="122"/>
      <c r="H11" s="122"/>
      <c r="I11" s="23"/>
    </row>
    <row r="12" spans="2:12" s="1" customFormat="1" ht="20.100000000000001" customHeight="1" x14ac:dyDescent="0.15">
      <c r="B12" s="23"/>
      <c r="C12" s="38"/>
      <c r="D12" s="122"/>
      <c r="E12" s="122"/>
      <c r="F12" s="122"/>
      <c r="G12" s="122"/>
      <c r="H12" s="122"/>
      <c r="I12" s="23"/>
    </row>
    <row r="13" spans="2:12" s="1" customFormat="1" ht="20.100000000000001" customHeight="1" x14ac:dyDescent="0.15">
      <c r="B13" s="23"/>
      <c r="C13" s="38"/>
      <c r="D13" s="122"/>
      <c r="E13" s="122"/>
      <c r="F13" s="122"/>
      <c r="G13" s="122"/>
      <c r="H13" s="122"/>
      <c r="I13" s="23"/>
    </row>
    <row r="14" spans="2:12" s="1" customFormat="1" ht="20.100000000000001" customHeight="1" x14ac:dyDescent="0.15">
      <c r="B14" s="23"/>
      <c r="C14" s="38" t="s">
        <v>77</v>
      </c>
      <c r="D14" s="122"/>
      <c r="E14" s="122"/>
      <c r="F14" s="122"/>
      <c r="G14" s="122"/>
      <c r="H14" s="122"/>
      <c r="I14" s="23"/>
    </row>
    <row r="15" spans="2:12" s="1" customFormat="1" ht="20.100000000000001" customHeight="1" x14ac:dyDescent="0.15">
      <c r="B15" s="23"/>
      <c r="C15" s="147"/>
      <c r="D15" s="144"/>
      <c r="E15" s="144"/>
      <c r="F15" s="144"/>
      <c r="G15" s="144"/>
      <c r="H15" s="144"/>
      <c r="I15" s="23"/>
    </row>
    <row r="16" spans="2:12" s="1" customFormat="1" ht="20.100000000000001" customHeight="1" x14ac:dyDescent="0.15">
      <c r="B16" s="23"/>
      <c r="C16" s="38"/>
      <c r="D16" s="122"/>
      <c r="E16" s="122"/>
      <c r="F16" s="122"/>
      <c r="G16" s="122"/>
      <c r="H16" s="122"/>
      <c r="I16" s="23"/>
    </row>
    <row r="17" spans="2:14" s="1" customFormat="1" ht="20.100000000000001" customHeight="1" x14ac:dyDescent="0.15">
      <c r="B17" s="23"/>
      <c r="C17" s="38" t="s">
        <v>78</v>
      </c>
      <c r="D17" s="122"/>
      <c r="E17" s="122"/>
      <c r="F17" s="122"/>
      <c r="G17" s="122"/>
      <c r="H17" s="122"/>
      <c r="I17" s="23"/>
    </row>
    <row r="18" spans="2:14" s="1" customFormat="1" ht="20.100000000000001" customHeight="1" x14ac:dyDescent="0.15">
      <c r="B18" s="23"/>
      <c r="C18" s="27"/>
      <c r="D18" s="123"/>
      <c r="E18" s="123"/>
      <c r="F18" s="123"/>
      <c r="G18" s="123"/>
      <c r="H18" s="123"/>
      <c r="I18" s="23"/>
    </row>
    <row r="19" spans="2:14" s="1" customFormat="1" ht="20.100000000000001" customHeight="1" x14ac:dyDescent="0.15">
      <c r="B19" s="23"/>
      <c r="C19" s="38"/>
      <c r="D19" s="122"/>
      <c r="E19" s="122"/>
      <c r="F19" s="122"/>
      <c r="G19" s="122"/>
      <c r="H19" s="122"/>
      <c r="I19" s="23"/>
    </row>
    <row r="20" spans="2:14" s="1" customFormat="1" ht="20.100000000000001" customHeight="1" x14ac:dyDescent="0.15">
      <c r="B20" s="23"/>
      <c r="C20" s="38" t="s">
        <v>79</v>
      </c>
      <c r="D20" s="122"/>
      <c r="E20" s="122"/>
      <c r="F20" s="122"/>
      <c r="G20" s="122"/>
      <c r="H20" s="122"/>
      <c r="I20" s="23"/>
    </row>
    <row r="21" spans="2:14" s="1" customFormat="1" ht="20.100000000000001" customHeight="1" x14ac:dyDescent="0.15">
      <c r="B21" s="23"/>
      <c r="C21" s="38" t="s">
        <v>208</v>
      </c>
      <c r="D21" s="144">
        <v>111083</v>
      </c>
      <c r="E21" s="144">
        <v>0</v>
      </c>
      <c r="F21" s="144">
        <v>42809</v>
      </c>
      <c r="G21" s="144">
        <v>0</v>
      </c>
      <c r="H21" s="144">
        <f>D21+F21</f>
        <v>153892</v>
      </c>
      <c r="I21" s="23"/>
    </row>
    <row r="22" spans="2:14" s="1" customFormat="1" ht="20.100000000000001" customHeight="1" x14ac:dyDescent="0.15">
      <c r="B22" s="23"/>
      <c r="C22" s="38" t="s">
        <v>209</v>
      </c>
      <c r="D22" s="144">
        <v>200</v>
      </c>
      <c r="E22" s="144">
        <v>0</v>
      </c>
      <c r="F22" s="144">
        <v>470</v>
      </c>
      <c r="G22" s="144">
        <v>0</v>
      </c>
      <c r="H22" s="144">
        <f>D22+F22</f>
        <v>670</v>
      </c>
      <c r="I22" s="23"/>
    </row>
    <row r="23" spans="2:14" s="1" customFormat="1" ht="20.100000000000001" customHeight="1" x14ac:dyDescent="0.15">
      <c r="B23" s="23"/>
      <c r="C23" s="119" t="s">
        <v>9</v>
      </c>
      <c r="D23" s="122">
        <f>SUM(D15:D22)</f>
        <v>111283</v>
      </c>
      <c r="E23" s="122">
        <f>SUM(E15:E22)</f>
        <v>0</v>
      </c>
      <c r="F23" s="122">
        <f>SUM(F15:F22)</f>
        <v>43279</v>
      </c>
      <c r="G23" s="122">
        <f>SUM(G15:G22)</f>
        <v>0</v>
      </c>
      <c r="H23" s="122">
        <f>SUM(H15:H22)</f>
        <v>154562</v>
      </c>
      <c r="I23" s="23"/>
    </row>
    <row r="24" spans="2:14" ht="3.75" customHeight="1" x14ac:dyDescent="0.15">
      <c r="B24" s="3"/>
      <c r="C24" s="46"/>
      <c r="D24" s="47"/>
      <c r="E24" s="47"/>
      <c r="F24" s="47"/>
      <c r="G24" s="47"/>
      <c r="H24" s="47"/>
      <c r="I24" s="48"/>
      <c r="J24" s="48"/>
      <c r="K24" s="48"/>
      <c r="L24" s="6"/>
      <c r="M24" s="3"/>
      <c r="N24" s="3"/>
    </row>
    <row r="25" spans="2:14" x14ac:dyDescent="0.15">
      <c r="C25" s="3"/>
      <c r="D25" s="48"/>
      <c r="E25" s="48"/>
      <c r="F25" s="48"/>
      <c r="G25" s="48"/>
      <c r="H25" s="48"/>
      <c r="I25" s="48"/>
      <c r="J25" s="48"/>
    </row>
    <row r="26" spans="2:14" x14ac:dyDescent="0.15">
      <c r="C26" s="3"/>
      <c r="D26" s="14"/>
      <c r="E26" s="14"/>
      <c r="F26" s="14"/>
      <c r="G26" s="14"/>
      <c r="H26" s="14"/>
      <c r="I26" s="14"/>
      <c r="J26" s="14"/>
    </row>
  </sheetData>
  <mergeCells count="4">
    <mergeCell ref="C3:C4"/>
    <mergeCell ref="D3:E3"/>
    <mergeCell ref="F3:G3"/>
    <mergeCell ref="H3:H4"/>
  </mergeCells>
  <phoneticPr fontId="2"/>
  <printOptions horizontalCentered="1"/>
  <pageMargins left="0.11811023622047245" right="0.11811023622047245" top="0" bottom="0" header="0.31496062992125984" footer="0.31496062992125984"/>
  <pageSetup paperSize="9" scale="1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
  <sheetViews>
    <sheetView view="pageBreakPreview" topLeftCell="A7" zoomScale="80" zoomScaleNormal="80" zoomScaleSheetLayoutView="80" workbookViewId="0">
      <selection activeCell="C22" sqref="C22"/>
    </sheetView>
  </sheetViews>
  <sheetFormatPr defaultRowHeight="13.5" x14ac:dyDescent="0.15"/>
  <cols>
    <col min="1" max="1" width="1" customWidth="1"/>
    <col min="2" max="4" width="18.625" customWidth="1"/>
    <col min="5" max="5" width="3.5" customWidth="1"/>
    <col min="6" max="8" width="18.625" customWidth="1"/>
    <col min="9" max="9" width="11.375" customWidth="1"/>
  </cols>
  <sheetData>
    <row r="1" spans="2:8" ht="15.75" customHeight="1" x14ac:dyDescent="0.15"/>
    <row r="2" spans="2:8" ht="19.5" customHeight="1" x14ac:dyDescent="0.15">
      <c r="B2" s="49" t="s">
        <v>81</v>
      </c>
      <c r="C2" s="2"/>
      <c r="D2" s="7" t="s">
        <v>190</v>
      </c>
      <c r="E2" s="2"/>
      <c r="F2" s="48" t="s">
        <v>82</v>
      </c>
      <c r="G2" s="2"/>
      <c r="H2" s="7" t="s">
        <v>190</v>
      </c>
    </row>
    <row r="3" spans="2:8" s="1" customFormat="1" ht="30" customHeight="1" x14ac:dyDescent="0.15">
      <c r="B3" s="45" t="s">
        <v>70</v>
      </c>
      <c r="C3" s="45" t="s">
        <v>83</v>
      </c>
      <c r="D3" s="45" t="s">
        <v>84</v>
      </c>
      <c r="E3" s="50"/>
      <c r="F3" s="45" t="s">
        <v>70</v>
      </c>
      <c r="G3" s="45" t="s">
        <v>83</v>
      </c>
      <c r="H3" s="45" t="s">
        <v>84</v>
      </c>
    </row>
    <row r="4" spans="2:8" s="1" customFormat="1" ht="16.149999999999999" customHeight="1" x14ac:dyDescent="0.15">
      <c r="B4" s="51" t="s">
        <v>85</v>
      </c>
      <c r="C4" s="134"/>
      <c r="D4" s="134"/>
      <c r="E4" s="135"/>
      <c r="F4" s="134" t="s">
        <v>85</v>
      </c>
      <c r="G4" s="134"/>
      <c r="H4" s="134"/>
    </row>
    <row r="5" spans="2:8" s="1" customFormat="1" ht="16.149999999999999" customHeight="1" x14ac:dyDescent="0.15">
      <c r="B5" s="52" t="s">
        <v>86</v>
      </c>
      <c r="C5" s="136"/>
      <c r="D5" s="136"/>
      <c r="E5" s="135"/>
      <c r="F5" s="136" t="s">
        <v>86</v>
      </c>
      <c r="G5" s="136"/>
      <c r="H5" s="136"/>
    </row>
    <row r="6" spans="2:8" s="1" customFormat="1" ht="21" customHeight="1" x14ac:dyDescent="0.15">
      <c r="B6" s="36" t="s">
        <v>79</v>
      </c>
      <c r="C6" s="122"/>
      <c r="D6" s="122"/>
      <c r="E6" s="135"/>
      <c r="F6" s="137" t="s">
        <v>79</v>
      </c>
      <c r="G6" s="122"/>
      <c r="H6" s="122"/>
    </row>
    <row r="7" spans="2:8" s="1" customFormat="1" ht="21" customHeight="1" x14ac:dyDescent="0.15">
      <c r="B7" s="38" t="s">
        <v>210</v>
      </c>
      <c r="C7" s="122">
        <v>12982</v>
      </c>
      <c r="D7" s="122">
        <v>0</v>
      </c>
      <c r="E7" s="135"/>
      <c r="F7" s="122" t="s">
        <v>210</v>
      </c>
      <c r="G7" s="122">
        <v>3484</v>
      </c>
      <c r="H7" s="122">
        <v>0</v>
      </c>
    </row>
    <row r="8" spans="2:8" s="1" customFormat="1" ht="21" customHeight="1" thickBot="1" x14ac:dyDescent="0.2">
      <c r="B8" s="53" t="s">
        <v>87</v>
      </c>
      <c r="C8" s="138">
        <f>SUM(C7:C7)</f>
        <v>12982</v>
      </c>
      <c r="D8" s="138">
        <f>SUM(D7:D7)</f>
        <v>0</v>
      </c>
      <c r="E8" s="135"/>
      <c r="F8" s="139" t="s">
        <v>87</v>
      </c>
      <c r="G8" s="138">
        <f>SUM(G7:G7)</f>
        <v>3484</v>
      </c>
      <c r="H8" s="138">
        <f>SUM(H7:H7)</f>
        <v>0</v>
      </c>
    </row>
    <row r="9" spans="2:8" s="1" customFormat="1" ht="16.149999999999999" customHeight="1" thickTop="1" x14ac:dyDescent="0.15">
      <c r="B9" s="54" t="s">
        <v>88</v>
      </c>
      <c r="C9" s="140"/>
      <c r="D9" s="140"/>
      <c r="E9" s="135"/>
      <c r="F9" s="140" t="s">
        <v>88</v>
      </c>
      <c r="G9" s="140"/>
      <c r="H9" s="140"/>
    </row>
    <row r="10" spans="2:8" s="1" customFormat="1" ht="16.149999999999999" customHeight="1" x14ac:dyDescent="0.15">
      <c r="B10" s="54" t="s">
        <v>89</v>
      </c>
      <c r="C10" s="140"/>
      <c r="D10" s="140"/>
      <c r="E10" s="135"/>
      <c r="F10" s="140" t="s">
        <v>89</v>
      </c>
      <c r="G10" s="140"/>
      <c r="H10" s="140"/>
    </row>
    <row r="11" spans="2:8" s="1" customFormat="1" ht="21" customHeight="1" x14ac:dyDescent="0.15">
      <c r="B11" s="38" t="s">
        <v>211</v>
      </c>
      <c r="C11" s="122">
        <v>181256</v>
      </c>
      <c r="D11" s="122">
        <v>17346</v>
      </c>
      <c r="E11" s="135"/>
      <c r="F11" s="122" t="s">
        <v>211</v>
      </c>
      <c r="G11" s="122">
        <v>52195</v>
      </c>
      <c r="H11" s="122">
        <v>4995</v>
      </c>
    </row>
    <row r="12" spans="2:8" s="1" customFormat="1" ht="21" customHeight="1" x14ac:dyDescent="0.15">
      <c r="B12" s="38" t="s">
        <v>212</v>
      </c>
      <c r="C12" s="122">
        <v>4815</v>
      </c>
      <c r="D12" s="122">
        <v>600</v>
      </c>
      <c r="E12" s="135"/>
      <c r="F12" s="122" t="s">
        <v>212</v>
      </c>
      <c r="G12" s="122">
        <v>5422</v>
      </c>
      <c r="H12" s="122">
        <v>676</v>
      </c>
    </row>
    <row r="13" spans="2:8" s="1" customFormat="1" ht="21" customHeight="1" x14ac:dyDescent="0.15">
      <c r="B13" s="38" t="s">
        <v>213</v>
      </c>
      <c r="C13" s="122">
        <v>155012</v>
      </c>
      <c r="D13" s="122">
        <v>14917</v>
      </c>
      <c r="E13" s="135"/>
      <c r="F13" s="122" t="s">
        <v>213</v>
      </c>
      <c r="G13" s="122">
        <v>44180</v>
      </c>
      <c r="H13" s="122">
        <v>4251</v>
      </c>
    </row>
    <row r="14" spans="2:8" s="1" customFormat="1" ht="21" customHeight="1" x14ac:dyDescent="0.15">
      <c r="B14" s="38" t="s">
        <v>214</v>
      </c>
      <c r="C14" s="122">
        <v>3977</v>
      </c>
      <c r="D14" s="122">
        <v>432</v>
      </c>
      <c r="E14" s="135"/>
      <c r="F14" s="122" t="s">
        <v>214</v>
      </c>
      <c r="G14" s="122">
        <v>3260</v>
      </c>
      <c r="H14" s="122">
        <v>354</v>
      </c>
    </row>
    <row r="15" spans="2:8" s="1" customFormat="1" ht="21" customHeight="1" x14ac:dyDescent="0.15">
      <c r="B15" s="38" t="s">
        <v>215</v>
      </c>
      <c r="C15" s="122">
        <v>23555</v>
      </c>
      <c r="D15" s="122">
        <v>2297</v>
      </c>
      <c r="E15" s="135"/>
      <c r="F15" s="122" t="s">
        <v>215</v>
      </c>
      <c r="G15" s="122">
        <v>6711</v>
      </c>
      <c r="H15" s="122">
        <v>654</v>
      </c>
    </row>
    <row r="16" spans="2:8" s="1" customFormat="1" ht="21" customHeight="1" x14ac:dyDescent="0.15">
      <c r="B16" s="38" t="s">
        <v>90</v>
      </c>
      <c r="C16" s="122"/>
      <c r="D16" s="122"/>
      <c r="E16" s="135"/>
      <c r="F16" s="122" t="s">
        <v>90</v>
      </c>
      <c r="G16" s="122"/>
      <c r="H16" s="122"/>
    </row>
    <row r="17" spans="2:10" s="1" customFormat="1" ht="21" customHeight="1" x14ac:dyDescent="0.15">
      <c r="B17" s="38" t="s">
        <v>216</v>
      </c>
      <c r="C17" s="122">
        <v>15251</v>
      </c>
      <c r="D17" s="122">
        <v>813</v>
      </c>
      <c r="E17" s="135"/>
      <c r="F17" s="122" t="s">
        <v>216</v>
      </c>
      <c r="G17" s="122">
        <v>1311</v>
      </c>
      <c r="H17" s="122">
        <v>0</v>
      </c>
    </row>
    <row r="18" spans="2:10" s="1" customFormat="1" ht="21" customHeight="1" x14ac:dyDescent="0.15">
      <c r="B18" s="38" t="s">
        <v>217</v>
      </c>
      <c r="C18" s="122">
        <v>2318</v>
      </c>
      <c r="D18" s="122">
        <v>0</v>
      </c>
      <c r="E18" s="135"/>
      <c r="F18" s="122" t="s">
        <v>223</v>
      </c>
      <c r="G18" s="122">
        <v>3093</v>
      </c>
      <c r="H18" s="122">
        <v>0</v>
      </c>
    </row>
    <row r="19" spans="2:10" s="1" customFormat="1" ht="21" customHeight="1" x14ac:dyDescent="0.15">
      <c r="B19" s="38" t="s">
        <v>218</v>
      </c>
      <c r="C19" s="122">
        <v>494</v>
      </c>
      <c r="D19" s="122">
        <v>0</v>
      </c>
      <c r="E19" s="135"/>
      <c r="F19" s="122" t="s">
        <v>217</v>
      </c>
      <c r="G19" s="122">
        <v>296</v>
      </c>
      <c r="H19" s="122">
        <v>0</v>
      </c>
    </row>
    <row r="20" spans="2:10" s="1" customFormat="1" ht="21" customHeight="1" x14ac:dyDescent="0.15">
      <c r="B20" s="38" t="s">
        <v>219</v>
      </c>
      <c r="C20" s="122">
        <v>302</v>
      </c>
      <c r="D20" s="122">
        <v>0</v>
      </c>
      <c r="E20" s="135"/>
      <c r="F20" s="122" t="s">
        <v>224</v>
      </c>
      <c r="G20" s="122">
        <v>6670</v>
      </c>
      <c r="H20" s="122">
        <v>0</v>
      </c>
    </row>
    <row r="21" spans="2:10" s="1" customFormat="1" ht="21" customHeight="1" x14ac:dyDescent="0.15">
      <c r="B21" s="38" t="s">
        <v>220</v>
      </c>
      <c r="C21" s="122">
        <v>240</v>
      </c>
      <c r="D21" s="122">
        <v>0</v>
      </c>
      <c r="E21" s="135"/>
      <c r="F21" s="122" t="s">
        <v>222</v>
      </c>
      <c r="G21" s="122"/>
      <c r="H21" s="122"/>
    </row>
    <row r="22" spans="2:10" s="1" customFormat="1" ht="21" customHeight="1" x14ac:dyDescent="0.15">
      <c r="B22" s="38" t="s">
        <v>221</v>
      </c>
      <c r="C22" s="122">
        <v>376</v>
      </c>
      <c r="D22" s="122">
        <v>0</v>
      </c>
      <c r="E22" s="135"/>
      <c r="F22" s="122"/>
      <c r="G22" s="122"/>
      <c r="H22" s="122"/>
    </row>
    <row r="23" spans="2:10" s="1" customFormat="1" ht="21" customHeight="1" x14ac:dyDescent="0.15">
      <c r="B23" s="38" t="s">
        <v>222</v>
      </c>
      <c r="C23" s="122">
        <v>28871</v>
      </c>
      <c r="D23" s="122">
        <v>0</v>
      </c>
      <c r="E23" s="135"/>
      <c r="F23" s="122"/>
      <c r="G23" s="122"/>
      <c r="H23" s="122"/>
    </row>
    <row r="24" spans="2:10" s="1" customFormat="1" ht="21" customHeight="1" thickBot="1" x14ac:dyDescent="0.2">
      <c r="B24" s="53" t="s">
        <v>87</v>
      </c>
      <c r="C24" s="138">
        <f>SUM(C11:C23)</f>
        <v>416467</v>
      </c>
      <c r="D24" s="138">
        <f>SUM(D11:D23)</f>
        <v>36405</v>
      </c>
      <c r="E24" s="135"/>
      <c r="F24" s="139" t="s">
        <v>87</v>
      </c>
      <c r="G24" s="138">
        <f t="shared" ref="G24:H24" si="0">SUM(G11:G23)</f>
        <v>123138</v>
      </c>
      <c r="H24" s="138">
        <f t="shared" si="0"/>
        <v>10930</v>
      </c>
    </row>
    <row r="25" spans="2:10" s="1" customFormat="1" ht="21" customHeight="1" thickTop="1" x14ac:dyDescent="0.15">
      <c r="B25" s="33" t="s">
        <v>9</v>
      </c>
      <c r="C25" s="136">
        <f>C8+C24</f>
        <v>429449</v>
      </c>
      <c r="D25" s="136">
        <f>D8+D24</f>
        <v>36405</v>
      </c>
      <c r="E25" s="135"/>
      <c r="F25" s="141" t="s">
        <v>9</v>
      </c>
      <c r="G25" s="136">
        <f t="shared" ref="G25:H25" si="1">G8+G24</f>
        <v>126622</v>
      </c>
      <c r="H25" s="136">
        <f t="shared" si="1"/>
        <v>10930</v>
      </c>
    </row>
    <row r="26" spans="2:10" ht="6.75" customHeight="1" x14ac:dyDescent="0.15">
      <c r="B26" s="55"/>
      <c r="C26" s="47"/>
      <c r="D26" s="47"/>
      <c r="E26" s="48"/>
      <c r="F26" s="48"/>
      <c r="G26" s="48"/>
      <c r="H26" s="6"/>
      <c r="I26" s="3"/>
      <c r="J26" s="3"/>
    </row>
    <row r="27" spans="2:10" ht="18.75" customHeight="1" x14ac:dyDescent="0.15">
      <c r="B27" s="3"/>
      <c r="C27" s="48"/>
      <c r="D27" s="48"/>
      <c r="E27" s="48"/>
      <c r="F27" s="48"/>
      <c r="G27" s="48"/>
      <c r="H27" s="6"/>
      <c r="I27" s="3"/>
      <c r="J27" s="3"/>
    </row>
    <row r="28" spans="2:10" x14ac:dyDescent="0.15">
      <c r="B28" s="3"/>
      <c r="C28" s="14"/>
      <c r="D28" s="14"/>
      <c r="E28" s="14"/>
      <c r="F28" s="14"/>
      <c r="G28" s="3"/>
      <c r="H28" s="3"/>
      <c r="I28" s="3"/>
    </row>
  </sheetData>
  <phoneticPr fontId="2"/>
  <pageMargins left="0.59055118110236227" right="0.11811023622047245" top="0.36" bottom="0.24" header="0.23" footer="0.2"/>
  <pageSetup paperSize="9" scale="12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view="pageBreakPreview" zoomScale="110" zoomScaleNormal="100" zoomScaleSheetLayoutView="110" workbookViewId="0">
      <selection activeCell="C16" sqref="C16"/>
    </sheetView>
  </sheetViews>
  <sheetFormatPr defaultRowHeight="13.5" x14ac:dyDescent="0.15"/>
  <cols>
    <col min="1" max="1" width="4.375" customWidth="1"/>
    <col min="2" max="2" width="12" customWidth="1"/>
    <col min="3" max="3" width="8.625" customWidth="1"/>
    <col min="4" max="4" width="11.625" customWidth="1"/>
    <col min="5" max="9" width="8.625" customWidth="1"/>
    <col min="10" max="11" width="9.125" customWidth="1"/>
    <col min="12" max="12" width="8.625" customWidth="1"/>
    <col min="13" max="13" width="0.625" customWidth="1"/>
    <col min="14" max="14" width="5.375" customWidth="1"/>
  </cols>
  <sheetData>
    <row r="1" spans="1:12" ht="16.5" customHeight="1" x14ac:dyDescent="0.15"/>
    <row r="2" spans="1:12" x14ac:dyDescent="0.15">
      <c r="B2" s="56" t="s">
        <v>91</v>
      </c>
    </row>
    <row r="3" spans="1:12" x14ac:dyDescent="0.15">
      <c r="A3" s="3"/>
      <c r="B3" s="57" t="s">
        <v>92</v>
      </c>
      <c r="C3" s="58"/>
      <c r="D3" s="59"/>
      <c r="E3" s="59"/>
      <c r="F3" s="59"/>
      <c r="G3" s="59"/>
      <c r="H3" s="59"/>
      <c r="I3" s="59"/>
      <c r="J3" s="59"/>
      <c r="K3" s="59"/>
      <c r="L3" s="60" t="s">
        <v>190</v>
      </c>
    </row>
    <row r="4" spans="1:12" ht="15.95" customHeight="1" x14ac:dyDescent="0.15">
      <c r="A4" s="3"/>
      <c r="B4" s="217" t="s">
        <v>66</v>
      </c>
      <c r="C4" s="215" t="s">
        <v>93</v>
      </c>
      <c r="D4" s="61"/>
      <c r="E4" s="220" t="s">
        <v>94</v>
      </c>
      <c r="F4" s="217" t="s">
        <v>95</v>
      </c>
      <c r="G4" s="217" t="s">
        <v>96</v>
      </c>
      <c r="H4" s="217" t="s">
        <v>97</v>
      </c>
      <c r="I4" s="215" t="s">
        <v>98</v>
      </c>
      <c r="J4" s="62"/>
      <c r="K4" s="63"/>
      <c r="L4" s="217" t="s">
        <v>99</v>
      </c>
    </row>
    <row r="5" spans="1:12" ht="15.95" customHeight="1" x14ac:dyDescent="0.15">
      <c r="A5" s="3"/>
      <c r="B5" s="219"/>
      <c r="C5" s="218"/>
      <c r="D5" s="64" t="s">
        <v>100</v>
      </c>
      <c r="E5" s="221"/>
      <c r="F5" s="218"/>
      <c r="G5" s="218"/>
      <c r="H5" s="218"/>
      <c r="I5" s="216"/>
      <c r="J5" s="65" t="s">
        <v>101</v>
      </c>
      <c r="K5" s="65" t="s">
        <v>102</v>
      </c>
      <c r="L5" s="218"/>
    </row>
    <row r="6" spans="1:12" ht="24.95" customHeight="1" x14ac:dyDescent="0.15">
      <c r="A6" s="3"/>
      <c r="B6" s="66" t="s">
        <v>103</v>
      </c>
      <c r="C6" s="130"/>
      <c r="D6" s="131"/>
      <c r="E6" s="132"/>
      <c r="F6" s="133"/>
      <c r="G6" s="133"/>
      <c r="H6" s="133"/>
      <c r="I6" s="133"/>
      <c r="J6" s="133"/>
      <c r="K6" s="133"/>
      <c r="L6" s="133"/>
    </row>
    <row r="7" spans="1:12" ht="24.95" customHeight="1" x14ac:dyDescent="0.15">
      <c r="A7" s="3"/>
      <c r="B7" s="66" t="s">
        <v>104</v>
      </c>
      <c r="C7" s="130">
        <v>1461125</v>
      </c>
      <c r="D7" s="131">
        <v>37550</v>
      </c>
      <c r="E7" s="132">
        <v>198725</v>
      </c>
      <c r="F7" s="133">
        <v>0</v>
      </c>
      <c r="G7" s="133">
        <v>1262400</v>
      </c>
      <c r="H7" s="133">
        <v>0</v>
      </c>
      <c r="I7" s="133">
        <v>0</v>
      </c>
      <c r="J7" s="133">
        <v>0</v>
      </c>
      <c r="K7" s="133">
        <v>0</v>
      </c>
      <c r="L7" s="133">
        <v>0</v>
      </c>
    </row>
    <row r="8" spans="1:12" ht="24.95" customHeight="1" x14ac:dyDescent="0.15">
      <c r="A8" s="3"/>
      <c r="B8" s="66" t="s">
        <v>105</v>
      </c>
      <c r="C8" s="130">
        <v>93707</v>
      </c>
      <c r="D8" s="131">
        <v>8434</v>
      </c>
      <c r="E8" s="132">
        <v>93707</v>
      </c>
      <c r="F8" s="133">
        <v>0</v>
      </c>
      <c r="G8" s="133">
        <v>0</v>
      </c>
      <c r="H8" s="133">
        <v>0</v>
      </c>
      <c r="I8" s="133">
        <v>0</v>
      </c>
      <c r="J8" s="133">
        <v>0</v>
      </c>
      <c r="K8" s="133">
        <v>0</v>
      </c>
      <c r="L8" s="133">
        <v>0</v>
      </c>
    </row>
    <row r="9" spans="1:12" ht="24.95" customHeight="1" x14ac:dyDescent="0.15">
      <c r="A9" s="3"/>
      <c r="B9" s="66" t="s">
        <v>106</v>
      </c>
      <c r="C9" s="130">
        <v>6215</v>
      </c>
      <c r="D9" s="131">
        <v>2698</v>
      </c>
      <c r="E9" s="132">
        <v>6215</v>
      </c>
      <c r="F9" s="133">
        <v>0</v>
      </c>
      <c r="G9" s="133">
        <v>0</v>
      </c>
      <c r="H9" s="133">
        <v>0</v>
      </c>
      <c r="I9" s="133">
        <v>0</v>
      </c>
      <c r="J9" s="133">
        <v>0</v>
      </c>
      <c r="K9" s="133">
        <v>0</v>
      </c>
      <c r="L9" s="133">
        <v>0</v>
      </c>
    </row>
    <row r="10" spans="1:12" ht="24.95" customHeight="1" x14ac:dyDescent="0.15">
      <c r="A10" s="3"/>
      <c r="B10" s="66" t="s">
        <v>107</v>
      </c>
      <c r="C10" s="130">
        <v>478841</v>
      </c>
      <c r="D10" s="131">
        <v>120322</v>
      </c>
      <c r="E10" s="132">
        <v>477801</v>
      </c>
      <c r="F10" s="133">
        <v>0</v>
      </c>
      <c r="G10" s="133">
        <v>1040</v>
      </c>
      <c r="H10" s="133">
        <v>0</v>
      </c>
      <c r="I10" s="133">
        <v>0</v>
      </c>
      <c r="J10" s="133">
        <v>0</v>
      </c>
      <c r="K10" s="133">
        <v>0</v>
      </c>
      <c r="L10" s="133">
        <v>0</v>
      </c>
    </row>
    <row r="11" spans="1:12" ht="24.95" customHeight="1" x14ac:dyDescent="0.15">
      <c r="A11" s="3"/>
      <c r="B11" s="66" t="s">
        <v>108</v>
      </c>
      <c r="C11" s="130">
        <v>9217431</v>
      </c>
      <c r="D11" s="131">
        <v>1074590</v>
      </c>
      <c r="E11" s="132">
        <v>470999</v>
      </c>
      <c r="F11" s="133">
        <v>37107</v>
      </c>
      <c r="G11" s="133">
        <v>1952963</v>
      </c>
      <c r="H11" s="133">
        <v>2585395</v>
      </c>
      <c r="I11" s="133">
        <v>0</v>
      </c>
      <c r="J11" s="133">
        <v>0</v>
      </c>
      <c r="K11" s="133">
        <v>0</v>
      </c>
      <c r="L11" s="133">
        <v>4170967</v>
      </c>
    </row>
    <row r="12" spans="1:12" ht="24.95" customHeight="1" x14ac:dyDescent="0.15">
      <c r="A12" s="3"/>
      <c r="B12" s="66" t="s">
        <v>109</v>
      </c>
      <c r="C12" s="130">
        <v>4334457</v>
      </c>
      <c r="D12" s="131">
        <v>163278</v>
      </c>
      <c r="E12" s="132">
        <v>501657</v>
      </c>
      <c r="F12" s="133">
        <v>2640900</v>
      </c>
      <c r="G12" s="133">
        <v>251900</v>
      </c>
      <c r="H12" s="133">
        <v>0</v>
      </c>
      <c r="I12" s="133">
        <v>0</v>
      </c>
      <c r="J12" s="133">
        <v>0</v>
      </c>
      <c r="K12" s="133">
        <v>0</v>
      </c>
      <c r="L12" s="133">
        <v>940000</v>
      </c>
    </row>
    <row r="13" spans="1:12" ht="24.95" customHeight="1" x14ac:dyDescent="0.15">
      <c r="A13" s="3"/>
      <c r="B13" s="66" t="s">
        <v>110</v>
      </c>
      <c r="C13" s="130"/>
      <c r="D13" s="131"/>
      <c r="E13" s="132"/>
      <c r="F13" s="133"/>
      <c r="G13" s="133"/>
      <c r="H13" s="133"/>
      <c r="I13" s="133"/>
      <c r="J13" s="133"/>
      <c r="K13" s="133"/>
      <c r="L13" s="133"/>
    </row>
    <row r="14" spans="1:12" ht="24.95" customHeight="1" x14ac:dyDescent="0.15">
      <c r="A14" s="3"/>
      <c r="B14" s="66" t="s">
        <v>111</v>
      </c>
      <c r="C14" s="130">
        <v>14853060</v>
      </c>
      <c r="D14" s="131">
        <v>949816</v>
      </c>
      <c r="E14" s="132">
        <v>14710956</v>
      </c>
      <c r="F14" s="133">
        <v>106599</v>
      </c>
      <c r="G14" s="133">
        <v>25890</v>
      </c>
      <c r="H14" s="133">
        <v>9615</v>
      </c>
      <c r="I14" s="133">
        <v>0</v>
      </c>
      <c r="J14" s="133">
        <v>0</v>
      </c>
      <c r="K14" s="133">
        <v>0</v>
      </c>
      <c r="L14" s="133">
        <v>0</v>
      </c>
    </row>
    <row r="15" spans="1:12" ht="24.95" customHeight="1" x14ac:dyDescent="0.15">
      <c r="A15" s="3"/>
      <c r="B15" s="66" t="s">
        <v>112</v>
      </c>
      <c r="C15" s="130">
        <v>482762</v>
      </c>
      <c r="D15" s="131">
        <v>105113</v>
      </c>
      <c r="E15" s="132">
        <v>482762</v>
      </c>
      <c r="F15" s="133">
        <v>0</v>
      </c>
      <c r="G15" s="133">
        <v>0</v>
      </c>
      <c r="H15" s="133">
        <v>0</v>
      </c>
      <c r="I15" s="133">
        <v>0</v>
      </c>
      <c r="J15" s="133">
        <v>0</v>
      </c>
      <c r="K15" s="133">
        <v>0</v>
      </c>
      <c r="L15" s="133">
        <v>0</v>
      </c>
    </row>
    <row r="16" spans="1:12" ht="24.95" customHeight="1" x14ac:dyDescent="0.15">
      <c r="A16" s="3"/>
      <c r="B16" s="66" t="s">
        <v>113</v>
      </c>
      <c r="C16" s="130">
        <v>0</v>
      </c>
      <c r="D16" s="131">
        <v>0</v>
      </c>
      <c r="E16" s="132">
        <v>0</v>
      </c>
      <c r="F16" s="133">
        <v>0</v>
      </c>
      <c r="G16" s="133">
        <v>0</v>
      </c>
      <c r="H16" s="133">
        <v>0</v>
      </c>
      <c r="I16" s="133">
        <v>0</v>
      </c>
      <c r="J16" s="133">
        <v>0</v>
      </c>
      <c r="K16" s="133">
        <v>0</v>
      </c>
      <c r="L16" s="133">
        <v>0</v>
      </c>
    </row>
    <row r="17" spans="1:12" ht="24.95" customHeight="1" x14ac:dyDescent="0.15">
      <c r="A17" s="3"/>
      <c r="B17" s="66" t="s">
        <v>114</v>
      </c>
      <c r="C17" s="130">
        <v>31028</v>
      </c>
      <c r="D17" s="131">
        <v>31028</v>
      </c>
      <c r="E17" s="132">
        <v>31028</v>
      </c>
      <c r="F17" s="133">
        <v>0</v>
      </c>
      <c r="G17" s="133">
        <v>0</v>
      </c>
      <c r="H17" s="133">
        <v>0</v>
      </c>
      <c r="I17" s="133">
        <v>0</v>
      </c>
      <c r="J17" s="133">
        <v>0</v>
      </c>
      <c r="K17" s="133">
        <v>0</v>
      </c>
      <c r="L17" s="133">
        <v>0</v>
      </c>
    </row>
    <row r="18" spans="1:12" ht="24.95" customHeight="1" x14ac:dyDescent="0.15">
      <c r="A18" s="3"/>
      <c r="B18" s="67" t="s">
        <v>45</v>
      </c>
      <c r="C18" s="164">
        <f>SUM(C6:C17)</f>
        <v>30958626</v>
      </c>
      <c r="D18" s="131">
        <f t="shared" ref="D18:L18" si="0">SUM(D6:D17)</f>
        <v>2492829</v>
      </c>
      <c r="E18" s="132">
        <f t="shared" si="0"/>
        <v>16973850</v>
      </c>
      <c r="F18" s="133">
        <f t="shared" si="0"/>
        <v>2784606</v>
      </c>
      <c r="G18" s="133">
        <f t="shared" si="0"/>
        <v>3494193</v>
      </c>
      <c r="H18" s="133">
        <f t="shared" si="0"/>
        <v>2595010</v>
      </c>
      <c r="I18" s="133">
        <f t="shared" si="0"/>
        <v>0</v>
      </c>
      <c r="J18" s="133">
        <f t="shared" si="0"/>
        <v>0</v>
      </c>
      <c r="K18" s="133">
        <f t="shared" si="0"/>
        <v>0</v>
      </c>
      <c r="L18" s="133">
        <f t="shared" si="0"/>
        <v>5110967</v>
      </c>
    </row>
    <row r="19" spans="1:12" ht="3.75" customHeight="1" x14ac:dyDescent="0.15">
      <c r="A19" s="3"/>
      <c r="B19" s="3"/>
      <c r="C19" s="3"/>
      <c r="D19" s="3"/>
      <c r="E19" s="3"/>
      <c r="F19" s="3"/>
      <c r="G19" s="3"/>
      <c r="H19" s="3"/>
      <c r="I19" s="3"/>
      <c r="J19" s="3"/>
      <c r="K19" s="3"/>
      <c r="L19" s="3"/>
    </row>
    <row r="20" spans="1:12" ht="12" customHeight="1" x14ac:dyDescent="0.15"/>
  </sheetData>
  <mergeCells count="8">
    <mergeCell ref="I4:I5"/>
    <mergeCell ref="L4:L5"/>
    <mergeCell ref="B4:B5"/>
    <mergeCell ref="C4:C5"/>
    <mergeCell ref="E4:E5"/>
    <mergeCell ref="F4:F5"/>
    <mergeCell ref="G4:G5"/>
    <mergeCell ref="H4:H5"/>
  </mergeCells>
  <phoneticPr fontId="2"/>
  <printOptions horizontalCentered="1"/>
  <pageMargins left="0.11811023622047245" right="0.11811023622047245" top="0.35433070866141736" bottom="0.15748031496062992" header="0.31496062992125984" footer="0.31496062992125984"/>
  <pageSetup paperSize="9" scale="12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zoomScale="90" zoomScaleNormal="80" zoomScaleSheetLayoutView="90" workbookViewId="0">
      <selection activeCell="F11" sqref="F11"/>
    </sheetView>
  </sheetViews>
  <sheetFormatPr defaultRowHeight="13.5" x14ac:dyDescent="0.15"/>
  <cols>
    <col min="1" max="1" width="5.875" style="68" customWidth="1"/>
    <col min="2" max="2" width="20.625" style="68" customWidth="1"/>
    <col min="3" max="11" width="11.625" style="68" customWidth="1"/>
    <col min="12" max="12" width="0.875" style="68" customWidth="1"/>
    <col min="13" max="13" width="13.625" style="68" customWidth="1"/>
  </cols>
  <sheetData>
    <row r="1" spans="2:13" s="68" customFormat="1" ht="46.5" customHeight="1" x14ac:dyDescent="0.15"/>
    <row r="2" spans="2:13" s="68" customFormat="1" ht="19.5" customHeight="1" x14ac:dyDescent="0.15">
      <c r="B2" s="69" t="s">
        <v>115</v>
      </c>
      <c r="C2" s="70"/>
      <c r="D2" s="70"/>
      <c r="E2" s="70"/>
      <c r="F2" s="70"/>
      <c r="G2" s="70"/>
      <c r="H2" s="70"/>
      <c r="I2" s="70"/>
      <c r="J2" s="71" t="s">
        <v>185</v>
      </c>
      <c r="K2" s="70"/>
      <c r="L2" s="70"/>
    </row>
    <row r="3" spans="2:13" s="68" customFormat="1" ht="27" customHeight="1" x14ac:dyDescent="0.15">
      <c r="B3" s="227" t="s">
        <v>93</v>
      </c>
      <c r="C3" s="237" t="s">
        <v>116</v>
      </c>
      <c r="D3" s="225" t="s">
        <v>117</v>
      </c>
      <c r="E3" s="225" t="s">
        <v>118</v>
      </c>
      <c r="F3" s="225" t="s">
        <v>119</v>
      </c>
      <c r="G3" s="225" t="s">
        <v>120</v>
      </c>
      <c r="H3" s="225" t="s">
        <v>121</v>
      </c>
      <c r="I3" s="225" t="s">
        <v>122</v>
      </c>
      <c r="J3" s="225" t="s">
        <v>123</v>
      </c>
      <c r="K3" s="235"/>
    </row>
    <row r="4" spans="2:13" s="68" customFormat="1" ht="18" customHeight="1" x14ac:dyDescent="0.15">
      <c r="B4" s="228"/>
      <c r="C4" s="238"/>
      <c r="D4" s="226"/>
      <c r="E4" s="226"/>
      <c r="F4" s="226"/>
      <c r="G4" s="226"/>
      <c r="H4" s="226"/>
      <c r="I4" s="226"/>
      <c r="J4" s="226"/>
      <c r="K4" s="236"/>
    </row>
    <row r="5" spans="2:13" s="68" customFormat="1" ht="30" customHeight="1" x14ac:dyDescent="0.15">
      <c r="B5" s="129">
        <v>30958626</v>
      </c>
      <c r="C5" s="162">
        <v>29489560</v>
      </c>
      <c r="D5" s="163">
        <v>1137238</v>
      </c>
      <c r="E5" s="163">
        <v>130137</v>
      </c>
      <c r="F5" s="163">
        <v>0</v>
      </c>
      <c r="G5" s="163">
        <v>68802</v>
      </c>
      <c r="H5" s="163">
        <v>14295</v>
      </c>
      <c r="I5" s="163">
        <v>118594</v>
      </c>
      <c r="J5" s="165">
        <v>6.9499999999999996E-3</v>
      </c>
      <c r="K5" s="72"/>
      <c r="L5" s="73"/>
      <c r="M5" s="73"/>
    </row>
    <row r="6" spans="2:13" s="68" customFormat="1" x14ac:dyDescent="0.15"/>
    <row r="7" spans="2:13" s="68" customFormat="1" x14ac:dyDescent="0.15"/>
    <row r="8" spans="2:13" s="68" customFormat="1" ht="19.5" customHeight="1" x14ac:dyDescent="0.15">
      <c r="B8" s="69" t="s">
        <v>124</v>
      </c>
      <c r="C8" s="70"/>
      <c r="D8" s="70"/>
      <c r="E8" s="70"/>
      <c r="F8" s="70"/>
      <c r="G8" s="70"/>
      <c r="H8" s="70"/>
      <c r="I8" s="70"/>
      <c r="J8" s="70"/>
      <c r="K8" s="71" t="s">
        <v>225</v>
      </c>
    </row>
    <row r="9" spans="2:13" s="68" customFormat="1" x14ac:dyDescent="0.15">
      <c r="B9" s="227" t="s">
        <v>93</v>
      </c>
      <c r="C9" s="237" t="s">
        <v>125</v>
      </c>
      <c r="D9" s="225" t="s">
        <v>126</v>
      </c>
      <c r="E9" s="225" t="s">
        <v>127</v>
      </c>
      <c r="F9" s="225" t="s">
        <v>128</v>
      </c>
      <c r="G9" s="225" t="s">
        <v>129</v>
      </c>
      <c r="H9" s="225" t="s">
        <v>130</v>
      </c>
      <c r="I9" s="225" t="s">
        <v>131</v>
      </c>
      <c r="J9" s="225" t="s">
        <v>132</v>
      </c>
      <c r="K9" s="225" t="s">
        <v>133</v>
      </c>
    </row>
    <row r="10" spans="2:13" s="68" customFormat="1" x14ac:dyDescent="0.15">
      <c r="B10" s="228"/>
      <c r="C10" s="238"/>
      <c r="D10" s="226"/>
      <c r="E10" s="226"/>
      <c r="F10" s="226"/>
      <c r="G10" s="226"/>
      <c r="H10" s="226"/>
      <c r="I10" s="226"/>
      <c r="J10" s="226"/>
      <c r="K10" s="226"/>
    </row>
    <row r="11" spans="2:13" s="68" customFormat="1" ht="34.15" customHeight="1" x14ac:dyDescent="0.15">
      <c r="B11" s="129">
        <f>B5</f>
        <v>30958626</v>
      </c>
      <c r="C11" s="162">
        <v>2492829</v>
      </c>
      <c r="D11" s="163">
        <v>2581203</v>
      </c>
      <c r="E11" s="163">
        <v>2653511</v>
      </c>
      <c r="F11" s="163">
        <v>2794001</v>
      </c>
      <c r="G11" s="163">
        <v>2700858</v>
      </c>
      <c r="H11" s="163">
        <v>10821243</v>
      </c>
      <c r="I11" s="163">
        <v>5894095</v>
      </c>
      <c r="J11" s="163">
        <v>1020886</v>
      </c>
      <c r="K11" s="163">
        <v>0</v>
      </c>
    </row>
    <row r="12" spans="2:13" s="68" customFormat="1" x14ac:dyDescent="0.15"/>
    <row r="13" spans="2:13" s="68" customFormat="1" x14ac:dyDescent="0.15"/>
    <row r="14" spans="2:13" s="68" customFormat="1" ht="19.5" customHeight="1" x14ac:dyDescent="0.15">
      <c r="B14" s="69" t="s">
        <v>134</v>
      </c>
      <c r="E14" s="70"/>
      <c r="F14" s="70"/>
      <c r="G14" s="70"/>
      <c r="H14" s="71" t="s">
        <v>185</v>
      </c>
    </row>
    <row r="15" spans="2:13" s="68" customFormat="1" ht="13.15" customHeight="1" x14ac:dyDescent="0.15">
      <c r="B15" s="227" t="s">
        <v>135</v>
      </c>
      <c r="C15" s="229" t="s">
        <v>136</v>
      </c>
      <c r="D15" s="230"/>
      <c r="E15" s="230"/>
      <c r="F15" s="230"/>
      <c r="G15" s="230"/>
      <c r="H15" s="231"/>
    </row>
    <row r="16" spans="2:13" s="68" customFormat="1" ht="20.25" customHeight="1" x14ac:dyDescent="0.15">
      <c r="B16" s="228"/>
      <c r="C16" s="232"/>
      <c r="D16" s="233"/>
      <c r="E16" s="233"/>
      <c r="F16" s="233"/>
      <c r="G16" s="233"/>
      <c r="H16" s="234"/>
    </row>
    <row r="17" spans="2:8" s="68" customFormat="1" ht="32.450000000000003" customHeight="1" x14ac:dyDescent="0.15">
      <c r="B17" s="74">
        <v>0</v>
      </c>
      <c r="C17" s="222" t="s">
        <v>261</v>
      </c>
      <c r="D17" s="223"/>
      <c r="E17" s="223"/>
      <c r="F17" s="223"/>
      <c r="G17" s="223"/>
      <c r="H17" s="224"/>
    </row>
    <row r="18" spans="2:8" s="68" customFormat="1" ht="9.75" customHeight="1" x14ac:dyDescent="0.15"/>
    <row r="19" spans="2:8" s="68" customFormat="1" x14ac:dyDescent="0.15"/>
  </sheetData>
  <mergeCells count="23">
    <mergeCell ref="K3:K4"/>
    <mergeCell ref="B9:B10"/>
    <mergeCell ref="C9:C10"/>
    <mergeCell ref="D9:D10"/>
    <mergeCell ref="E9:E10"/>
    <mergeCell ref="F9:F10"/>
    <mergeCell ref="G9:G10"/>
    <mergeCell ref="B3:B4"/>
    <mergeCell ref="C3:C4"/>
    <mergeCell ref="D3:D4"/>
    <mergeCell ref="E3:E4"/>
    <mergeCell ref="F3:F4"/>
    <mergeCell ref="G3:G4"/>
    <mergeCell ref="B15:B16"/>
    <mergeCell ref="C15:H16"/>
    <mergeCell ref="H3:H4"/>
    <mergeCell ref="I3:I4"/>
    <mergeCell ref="J3:J4"/>
    <mergeCell ref="C17:H17"/>
    <mergeCell ref="H9:H10"/>
    <mergeCell ref="I9:I10"/>
    <mergeCell ref="J9:J10"/>
    <mergeCell ref="K9:K10"/>
  </mergeCells>
  <phoneticPr fontId="2"/>
  <printOptions horizontalCentered="1"/>
  <pageMargins left="0.19685039370078741" right="0.19685039370078741" top="0.27559055118110237" bottom="0.19685039370078741" header="0.59055118110236227" footer="0.39370078740157483"/>
  <pageSetup paperSize="9" scale="1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view="pageBreakPreview" zoomScale="110" zoomScaleNormal="100" zoomScaleSheetLayoutView="110" workbookViewId="0">
      <selection activeCell="C16" sqref="C16"/>
    </sheetView>
  </sheetViews>
  <sheetFormatPr defaultRowHeight="13.5" x14ac:dyDescent="0.15"/>
  <cols>
    <col min="1" max="1" width="5.125" customWidth="1"/>
    <col min="2" max="7" width="16.625" customWidth="1"/>
    <col min="8" max="8" width="0.875" customWidth="1"/>
  </cols>
  <sheetData>
    <row r="1" spans="2:8" ht="49.5" customHeight="1" x14ac:dyDescent="0.15"/>
    <row r="2" spans="2:8" ht="15.75" customHeight="1" x14ac:dyDescent="0.15">
      <c r="B2" s="76" t="s">
        <v>137</v>
      </c>
      <c r="G2" s="77" t="s">
        <v>190</v>
      </c>
    </row>
    <row r="3" spans="2:8" s="1" customFormat="1" ht="23.1" customHeight="1" x14ac:dyDescent="0.15">
      <c r="B3" s="211" t="s">
        <v>138</v>
      </c>
      <c r="C3" s="211" t="s">
        <v>139</v>
      </c>
      <c r="D3" s="211" t="s">
        <v>140</v>
      </c>
      <c r="E3" s="213" t="s">
        <v>141</v>
      </c>
      <c r="F3" s="214"/>
      <c r="G3" s="211" t="s">
        <v>142</v>
      </c>
      <c r="H3" s="23"/>
    </row>
    <row r="4" spans="2:8" s="1" customFormat="1" ht="23.1" customHeight="1" x14ac:dyDescent="0.15">
      <c r="B4" s="212"/>
      <c r="C4" s="212"/>
      <c r="D4" s="212"/>
      <c r="E4" s="45" t="s">
        <v>143</v>
      </c>
      <c r="F4" s="45" t="s">
        <v>144</v>
      </c>
      <c r="G4" s="212"/>
      <c r="H4" s="23"/>
    </row>
    <row r="5" spans="2:8" s="1" customFormat="1" ht="27" customHeight="1" x14ac:dyDescent="0.15">
      <c r="B5" s="38" t="s">
        <v>227</v>
      </c>
      <c r="C5" s="122">
        <v>5171005</v>
      </c>
      <c r="D5" s="122">
        <v>273592</v>
      </c>
      <c r="E5" s="122">
        <v>9218</v>
      </c>
      <c r="F5" s="122"/>
      <c r="G5" s="122">
        <f>C5+D5-E5</f>
        <v>5435379</v>
      </c>
      <c r="H5" s="23"/>
    </row>
    <row r="6" spans="2:8" s="1" customFormat="1" ht="27" customHeight="1" x14ac:dyDescent="0.15">
      <c r="B6" s="38" t="s">
        <v>228</v>
      </c>
      <c r="C6" s="122">
        <v>322605</v>
      </c>
      <c r="D6" s="122">
        <v>320558</v>
      </c>
      <c r="E6" s="122">
        <v>322605</v>
      </c>
      <c r="F6" s="122"/>
      <c r="G6" s="122">
        <f>C6+D6-E6</f>
        <v>320558</v>
      </c>
      <c r="H6" s="23"/>
    </row>
    <row r="7" spans="2:8" s="1" customFormat="1" ht="27" customHeight="1" x14ac:dyDescent="0.15">
      <c r="B7" s="38" t="s">
        <v>229</v>
      </c>
      <c r="C7" s="122">
        <v>54617</v>
      </c>
      <c r="D7" s="122"/>
      <c r="E7" s="122">
        <v>7282</v>
      </c>
      <c r="F7" s="122"/>
      <c r="G7" s="122">
        <f>C7+D7-E7</f>
        <v>47335</v>
      </c>
      <c r="H7" s="23"/>
    </row>
    <row r="8" spans="2:8" s="1" customFormat="1" ht="29.1" customHeight="1" x14ac:dyDescent="0.15">
      <c r="B8" s="31" t="s">
        <v>9</v>
      </c>
      <c r="C8" s="122">
        <f>SUM(C5:C7)</f>
        <v>5548227</v>
      </c>
      <c r="D8" s="122">
        <f t="shared" ref="D8:G8" si="0">SUM(D5:D7)</f>
        <v>594150</v>
      </c>
      <c r="E8" s="122">
        <f t="shared" si="0"/>
        <v>339105</v>
      </c>
      <c r="F8" s="122">
        <f t="shared" si="0"/>
        <v>0</v>
      </c>
      <c r="G8" s="122">
        <f t="shared" si="0"/>
        <v>5803272</v>
      </c>
      <c r="H8" s="23"/>
    </row>
    <row r="9" spans="2:8" ht="5.25" customHeight="1" x14ac:dyDescent="0.15"/>
  </sheetData>
  <mergeCells count="5">
    <mergeCell ref="B3:B4"/>
    <mergeCell ref="C3:C4"/>
    <mergeCell ref="D3:D4"/>
    <mergeCell ref="E3:F3"/>
    <mergeCell ref="G3:G4"/>
  </mergeCells>
  <phoneticPr fontId="2"/>
  <printOptions horizontalCentered="1"/>
  <pageMargins left="0.19685039370078741" right="0.11811023622047245" top="0.35433070866141736" bottom="0.35433070866141736" header="0.31496062992125984" footer="0.31496062992125984"/>
  <pageSetup paperSize="9" scale="13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view="pageBreakPreview" zoomScaleNormal="100" zoomScaleSheetLayoutView="100" workbookViewId="0">
      <selection activeCell="B13" sqref="B13:C21"/>
    </sheetView>
  </sheetViews>
  <sheetFormatPr defaultRowHeight="13.5" x14ac:dyDescent="0.15"/>
  <cols>
    <col min="1" max="1" width="2.5" customWidth="1"/>
    <col min="2" max="3" width="15.625" customWidth="1"/>
    <col min="4" max="4" width="43.75" customWidth="1"/>
    <col min="5" max="5" width="24.125" customWidth="1"/>
    <col min="6" max="6" width="16" customWidth="1"/>
    <col min="7" max="7" width="16.375" customWidth="1"/>
    <col min="8" max="8" width="1" customWidth="1"/>
    <col min="9" max="9" width="1.5" customWidth="1"/>
  </cols>
  <sheetData>
    <row r="1" spans="2:8" ht="33.75" customHeight="1" x14ac:dyDescent="0.15"/>
    <row r="2" spans="2:8" x14ac:dyDescent="0.15">
      <c r="B2" s="78" t="s">
        <v>145</v>
      </c>
      <c r="C2" s="3"/>
      <c r="D2" s="3"/>
      <c r="E2" s="3"/>
      <c r="F2" s="3"/>
      <c r="G2" s="3"/>
      <c r="H2" s="3"/>
    </row>
    <row r="3" spans="2:8" x14ac:dyDescent="0.15">
      <c r="B3" s="78" t="s">
        <v>146</v>
      </c>
      <c r="C3" s="79"/>
      <c r="D3" s="79"/>
      <c r="E3" s="3"/>
      <c r="F3" s="3"/>
      <c r="G3" s="154" t="s">
        <v>147</v>
      </c>
      <c r="H3" s="3"/>
    </row>
    <row r="4" spans="2:8" ht="27" customHeight="1" x14ac:dyDescent="0.15">
      <c r="B4" s="245" t="s">
        <v>16</v>
      </c>
      <c r="C4" s="245"/>
      <c r="D4" s="80" t="s">
        <v>148</v>
      </c>
      <c r="E4" s="149" t="s">
        <v>149</v>
      </c>
      <c r="F4" s="150" t="s">
        <v>150</v>
      </c>
      <c r="G4" s="149" t="s">
        <v>151</v>
      </c>
      <c r="H4" s="3"/>
    </row>
    <row r="5" spans="2:8" ht="27" customHeight="1" x14ac:dyDescent="0.15">
      <c r="B5" s="239" t="s">
        <v>152</v>
      </c>
      <c r="C5" s="240"/>
      <c r="D5" s="81" t="s">
        <v>237</v>
      </c>
      <c r="E5" s="160" t="s">
        <v>246</v>
      </c>
      <c r="F5" s="157">
        <v>4600</v>
      </c>
      <c r="G5" s="155"/>
      <c r="H5" s="3"/>
    </row>
    <row r="6" spans="2:8" ht="27" customHeight="1" x14ac:dyDescent="0.15">
      <c r="B6" s="241"/>
      <c r="C6" s="242"/>
      <c r="D6" s="82" t="s">
        <v>247</v>
      </c>
      <c r="E6" s="85" t="s">
        <v>248</v>
      </c>
      <c r="F6" s="158">
        <v>44135</v>
      </c>
      <c r="G6" s="155"/>
      <c r="H6" s="3"/>
    </row>
    <row r="7" spans="2:8" ht="27" customHeight="1" x14ac:dyDescent="0.15">
      <c r="B7" s="241"/>
      <c r="C7" s="242"/>
      <c r="D7" s="82" t="s">
        <v>256</v>
      </c>
      <c r="E7" s="85" t="s">
        <v>257</v>
      </c>
      <c r="F7" s="158">
        <v>6807</v>
      </c>
      <c r="G7" s="155"/>
      <c r="H7" s="3"/>
    </row>
    <row r="8" spans="2:8" ht="27" customHeight="1" x14ac:dyDescent="0.15">
      <c r="B8" s="241"/>
      <c r="C8" s="242"/>
      <c r="D8" s="82" t="s">
        <v>242</v>
      </c>
      <c r="E8" s="85" t="s">
        <v>251</v>
      </c>
      <c r="F8" s="158">
        <v>12670</v>
      </c>
      <c r="G8" s="155"/>
      <c r="H8" s="3"/>
    </row>
    <row r="9" spans="2:8" ht="27" customHeight="1" x14ac:dyDescent="0.15">
      <c r="B9" s="241"/>
      <c r="C9" s="242"/>
      <c r="D9" s="82" t="s">
        <v>244</v>
      </c>
      <c r="E9" s="160" t="s">
        <v>252</v>
      </c>
      <c r="F9" s="158">
        <v>4143</v>
      </c>
      <c r="G9" s="155"/>
      <c r="H9" s="3"/>
    </row>
    <row r="10" spans="2:8" ht="27" customHeight="1" x14ac:dyDescent="0.15">
      <c r="B10" s="241"/>
      <c r="C10" s="242"/>
      <c r="D10" s="82" t="s">
        <v>243</v>
      </c>
      <c r="E10" s="85" t="s">
        <v>250</v>
      </c>
      <c r="F10" s="158">
        <v>21997</v>
      </c>
      <c r="G10" s="155"/>
      <c r="H10" s="3"/>
    </row>
    <row r="11" spans="2:8" ht="27" customHeight="1" x14ac:dyDescent="0.15">
      <c r="B11" s="241"/>
      <c r="C11" s="242"/>
      <c r="D11" s="82" t="s">
        <v>245</v>
      </c>
      <c r="E11" s="85" t="s">
        <v>253</v>
      </c>
      <c r="F11" s="158">
        <v>2583</v>
      </c>
      <c r="G11" s="155"/>
      <c r="H11" s="3"/>
    </row>
    <row r="12" spans="2:8" ht="27" customHeight="1" x14ac:dyDescent="0.15">
      <c r="B12" s="243"/>
      <c r="C12" s="244"/>
      <c r="D12" s="84" t="s">
        <v>153</v>
      </c>
      <c r="E12" s="156"/>
      <c r="F12" s="159">
        <f>SUM(F5:F11)</f>
        <v>96935</v>
      </c>
      <c r="G12" s="88"/>
      <c r="H12" s="3"/>
    </row>
    <row r="13" spans="2:8" ht="27" customHeight="1" x14ac:dyDescent="0.15">
      <c r="B13" s="246" t="s">
        <v>154</v>
      </c>
      <c r="C13" s="247"/>
      <c r="D13" s="82" t="s">
        <v>264</v>
      </c>
      <c r="E13" s="83" t="s">
        <v>254</v>
      </c>
      <c r="F13" s="158">
        <v>208710</v>
      </c>
      <c r="G13" s="155"/>
      <c r="H13" s="3"/>
    </row>
    <row r="14" spans="2:8" ht="27" customHeight="1" x14ac:dyDescent="0.15">
      <c r="B14" s="248"/>
      <c r="C14" s="249"/>
      <c r="D14" s="81" t="s">
        <v>238</v>
      </c>
      <c r="E14" s="83" t="s">
        <v>230</v>
      </c>
      <c r="F14" s="158">
        <v>647691</v>
      </c>
      <c r="G14" s="155"/>
      <c r="H14" s="3"/>
    </row>
    <row r="15" spans="2:8" ht="27" customHeight="1" x14ac:dyDescent="0.15">
      <c r="B15" s="248"/>
      <c r="C15" s="249"/>
      <c r="D15" s="82" t="s">
        <v>240</v>
      </c>
      <c r="E15" s="83" t="s">
        <v>235</v>
      </c>
      <c r="F15" s="158">
        <v>29627</v>
      </c>
      <c r="G15" s="155"/>
      <c r="H15" s="3"/>
    </row>
    <row r="16" spans="2:8" ht="27" customHeight="1" x14ac:dyDescent="0.15">
      <c r="B16" s="248"/>
      <c r="C16" s="249"/>
      <c r="D16" s="82" t="s">
        <v>232</v>
      </c>
      <c r="E16" s="83" t="s">
        <v>231</v>
      </c>
      <c r="F16" s="158">
        <v>9000</v>
      </c>
      <c r="G16" s="155"/>
      <c r="H16" s="3"/>
    </row>
    <row r="17" spans="2:8" ht="27" customHeight="1" x14ac:dyDescent="0.15">
      <c r="B17" s="248"/>
      <c r="C17" s="249"/>
      <c r="D17" s="82" t="s">
        <v>241</v>
      </c>
      <c r="E17" s="85" t="s">
        <v>249</v>
      </c>
      <c r="F17" s="158">
        <v>113072</v>
      </c>
      <c r="G17" s="155"/>
      <c r="H17" s="3"/>
    </row>
    <row r="18" spans="2:8" ht="27" customHeight="1" x14ac:dyDescent="0.15">
      <c r="B18" s="248"/>
      <c r="C18" s="249"/>
      <c r="D18" s="82" t="s">
        <v>239</v>
      </c>
      <c r="E18" s="83" t="s">
        <v>255</v>
      </c>
      <c r="F18" s="158">
        <v>206719</v>
      </c>
      <c r="G18" s="155"/>
      <c r="H18" s="3"/>
    </row>
    <row r="19" spans="2:8" ht="27" customHeight="1" x14ac:dyDescent="0.15">
      <c r="B19" s="248"/>
      <c r="C19" s="249"/>
      <c r="D19" s="82" t="s">
        <v>233</v>
      </c>
      <c r="E19" s="83" t="s">
        <v>234</v>
      </c>
      <c r="F19" s="158">
        <v>1152430</v>
      </c>
      <c r="G19" s="155"/>
      <c r="H19" s="3"/>
    </row>
    <row r="20" spans="2:8" ht="27" customHeight="1" x14ac:dyDescent="0.15">
      <c r="B20" s="248"/>
      <c r="C20" s="249"/>
      <c r="D20" s="86" t="s">
        <v>236</v>
      </c>
      <c r="E20" s="83"/>
      <c r="F20" s="158">
        <v>877738</v>
      </c>
      <c r="G20" s="155"/>
      <c r="H20" s="3"/>
    </row>
    <row r="21" spans="2:8" ht="27" customHeight="1" x14ac:dyDescent="0.15">
      <c r="B21" s="250"/>
      <c r="C21" s="251"/>
      <c r="D21" s="87" t="s">
        <v>153</v>
      </c>
      <c r="E21" s="156"/>
      <c r="F21" s="158">
        <f>SUM(F13:F20)</f>
        <v>3244987</v>
      </c>
      <c r="G21" s="88"/>
      <c r="H21" s="3"/>
    </row>
    <row r="22" spans="2:8" ht="27" customHeight="1" x14ac:dyDescent="0.15">
      <c r="B22" s="252" t="s">
        <v>45</v>
      </c>
      <c r="C22" s="253"/>
      <c r="D22" s="88"/>
      <c r="E22" s="156"/>
      <c r="F22" s="157">
        <f>SUM(F21,F12)</f>
        <v>3341922</v>
      </c>
      <c r="G22" s="88"/>
      <c r="H22" s="3"/>
    </row>
    <row r="23" spans="2:8" ht="3.75" customHeight="1" x14ac:dyDescent="0.15">
      <c r="B23" s="3"/>
      <c r="C23" s="3"/>
      <c r="D23" s="3"/>
      <c r="E23" s="3"/>
      <c r="F23" s="3"/>
      <c r="G23" s="3"/>
      <c r="H23" s="3"/>
    </row>
    <row r="24" spans="2:8" ht="12" customHeight="1" x14ac:dyDescent="0.15"/>
  </sheetData>
  <mergeCells count="4">
    <mergeCell ref="B5:C12"/>
    <mergeCell ref="B4:C4"/>
    <mergeCell ref="B13:C21"/>
    <mergeCell ref="B22:C22"/>
  </mergeCells>
  <phoneticPr fontId="2"/>
  <printOptions horizontalCentered="1"/>
  <pageMargins left="0.19685039370078741" right="0.19685039370078741" top="0.15748031496062992" bottom="0.15748031496062992"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view="pageBreakPreview" zoomScale="110" zoomScaleNormal="100" zoomScaleSheetLayoutView="110" workbookViewId="0">
      <selection activeCell="C16" sqref="C16"/>
    </sheetView>
  </sheetViews>
  <sheetFormatPr defaultRowHeight="13.5" x14ac:dyDescent="0.15"/>
  <cols>
    <col min="1" max="1" width="0.5" customWidth="1"/>
    <col min="2" max="3" width="12.625" customWidth="1"/>
    <col min="4" max="4" width="8.375" customWidth="1"/>
    <col min="5" max="5" width="16.75" customWidth="1"/>
    <col min="6" max="6" width="11.125" customWidth="1"/>
    <col min="7" max="7" width="0.75" customWidth="1"/>
    <col min="8" max="8" width="16.75" customWidth="1"/>
  </cols>
  <sheetData>
    <row r="1" spans="2:6" ht="27.75" customHeight="1" x14ac:dyDescent="0.15"/>
    <row r="2" spans="2:6" ht="15" customHeight="1" x14ac:dyDescent="0.15">
      <c r="B2" s="254" t="s">
        <v>155</v>
      </c>
      <c r="C2" s="255"/>
      <c r="D2" s="255"/>
      <c r="E2" s="255"/>
      <c r="F2" s="255"/>
    </row>
    <row r="3" spans="2:6" ht="14.25" customHeight="1" x14ac:dyDescent="0.15">
      <c r="B3" s="89" t="s">
        <v>156</v>
      </c>
      <c r="F3" s="90" t="s">
        <v>190</v>
      </c>
    </row>
    <row r="4" spans="2:6" x14ac:dyDescent="0.15">
      <c r="B4" s="91" t="s">
        <v>157</v>
      </c>
      <c r="C4" s="92" t="s">
        <v>138</v>
      </c>
      <c r="D4" s="93" t="s">
        <v>158</v>
      </c>
      <c r="E4" s="93"/>
      <c r="F4" s="94" t="s">
        <v>0</v>
      </c>
    </row>
    <row r="5" spans="2:6" x14ac:dyDescent="0.15">
      <c r="B5" s="256" t="s">
        <v>260</v>
      </c>
      <c r="C5" s="259" t="s">
        <v>10</v>
      </c>
      <c r="D5" s="95" t="s">
        <v>159</v>
      </c>
      <c r="E5" s="96"/>
      <c r="F5" s="161">
        <v>12050659</v>
      </c>
    </row>
    <row r="6" spans="2:6" x14ac:dyDescent="0.15">
      <c r="B6" s="257"/>
      <c r="C6" s="260"/>
      <c r="D6" s="95" t="s">
        <v>160</v>
      </c>
      <c r="E6" s="96"/>
      <c r="F6" s="161">
        <v>3379329</v>
      </c>
    </row>
    <row r="7" spans="2:6" x14ac:dyDescent="0.15">
      <c r="B7" s="257"/>
      <c r="C7" s="260"/>
      <c r="D7" s="95" t="s">
        <v>161</v>
      </c>
      <c r="E7" s="96"/>
      <c r="F7" s="161">
        <v>208094</v>
      </c>
    </row>
    <row r="8" spans="2:6" x14ac:dyDescent="0.15">
      <c r="B8" s="257"/>
      <c r="C8" s="260"/>
      <c r="D8" s="95" t="s">
        <v>258</v>
      </c>
      <c r="E8" s="96"/>
      <c r="F8" s="161">
        <v>1181494</v>
      </c>
    </row>
    <row r="9" spans="2:6" x14ac:dyDescent="0.15">
      <c r="B9" s="257"/>
      <c r="C9" s="260"/>
      <c r="D9" s="97" t="s">
        <v>259</v>
      </c>
      <c r="E9" s="96"/>
      <c r="F9" s="161">
        <v>267913</v>
      </c>
    </row>
    <row r="10" spans="2:6" x14ac:dyDescent="0.15">
      <c r="B10" s="257"/>
      <c r="C10" s="260"/>
      <c r="D10" s="97" t="s">
        <v>236</v>
      </c>
      <c r="E10" s="96"/>
      <c r="F10" s="161">
        <v>448000</v>
      </c>
    </row>
    <row r="11" spans="2:6" x14ac:dyDescent="0.15">
      <c r="B11" s="257"/>
      <c r="C11" s="261"/>
      <c r="D11" s="262" t="s">
        <v>162</v>
      </c>
      <c r="E11" s="263"/>
      <c r="F11" s="161">
        <f>SUM(F5:F10)</f>
        <v>17535489</v>
      </c>
    </row>
    <row r="12" spans="2:6" ht="13.5" customHeight="1" x14ac:dyDescent="0.15">
      <c r="B12" s="257"/>
      <c r="C12" s="264" t="s">
        <v>11</v>
      </c>
      <c r="D12" s="266" t="s">
        <v>163</v>
      </c>
      <c r="E12" s="96" t="s">
        <v>164</v>
      </c>
      <c r="F12" s="161">
        <v>1556512</v>
      </c>
    </row>
    <row r="13" spans="2:6" x14ac:dyDescent="0.15">
      <c r="B13" s="257"/>
      <c r="C13" s="265"/>
      <c r="D13" s="267"/>
      <c r="E13" s="96" t="s">
        <v>165</v>
      </c>
      <c r="F13" s="161">
        <v>2400</v>
      </c>
    </row>
    <row r="14" spans="2:6" x14ac:dyDescent="0.15">
      <c r="B14" s="257"/>
      <c r="C14" s="260"/>
      <c r="D14" s="268"/>
      <c r="E14" s="98" t="s">
        <v>153</v>
      </c>
      <c r="F14" s="161">
        <f>SUM(F12:F13)</f>
        <v>1558912</v>
      </c>
    </row>
    <row r="15" spans="2:6" ht="13.5" customHeight="1" x14ac:dyDescent="0.15">
      <c r="B15" s="257"/>
      <c r="C15" s="260"/>
      <c r="D15" s="266" t="s">
        <v>166</v>
      </c>
      <c r="E15" s="96" t="s">
        <v>164</v>
      </c>
      <c r="F15" s="161">
        <v>3600570</v>
      </c>
    </row>
    <row r="16" spans="2:6" x14ac:dyDescent="0.15">
      <c r="B16" s="257"/>
      <c r="C16" s="260"/>
      <c r="D16" s="267"/>
      <c r="E16" s="96" t="s">
        <v>165</v>
      </c>
      <c r="F16" s="161">
        <v>1312454</v>
      </c>
    </row>
    <row r="17" spans="2:6" x14ac:dyDescent="0.15">
      <c r="B17" s="257"/>
      <c r="C17" s="260"/>
      <c r="D17" s="268"/>
      <c r="E17" s="98" t="s">
        <v>153</v>
      </c>
      <c r="F17" s="161">
        <f>SUM(F15:F16)</f>
        <v>4913024</v>
      </c>
    </row>
    <row r="18" spans="2:6" x14ac:dyDescent="0.15">
      <c r="B18" s="257"/>
      <c r="C18" s="261"/>
      <c r="D18" s="262" t="s">
        <v>162</v>
      </c>
      <c r="E18" s="263"/>
      <c r="F18" s="161">
        <f>SUM(F14,F17)</f>
        <v>6471936</v>
      </c>
    </row>
    <row r="19" spans="2:6" x14ac:dyDescent="0.15">
      <c r="B19" s="258"/>
      <c r="C19" s="269" t="s">
        <v>9</v>
      </c>
      <c r="D19" s="270"/>
      <c r="E19" s="271"/>
      <c r="F19" s="161">
        <f>F11+F18</f>
        <v>24007425</v>
      </c>
    </row>
    <row r="20" spans="2:6" ht="1.9" customHeight="1" x14ac:dyDescent="0.15"/>
  </sheetData>
  <mergeCells count="9">
    <mergeCell ref="B2:F2"/>
    <mergeCell ref="B5:B19"/>
    <mergeCell ref="C5:C11"/>
    <mergeCell ref="D11:E11"/>
    <mergeCell ref="C12:C18"/>
    <mergeCell ref="D12:D14"/>
    <mergeCell ref="D15:D17"/>
    <mergeCell ref="D18:E18"/>
    <mergeCell ref="C19:E19"/>
  </mergeCells>
  <phoneticPr fontId="2"/>
  <printOptions horizontalCentered="1"/>
  <pageMargins left="0.19685039370078741" right="0.19685039370078741" top="0.19685039370078741" bottom="0.19685039370078741" header="0.31496062992125984" footer="0.31496062992125984"/>
  <pageSetup paperSize="9" scale="1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view="pageBreakPreview" zoomScaleNormal="100" zoomScaleSheetLayoutView="100" workbookViewId="0">
      <selection activeCell="C16" sqref="C16"/>
    </sheetView>
  </sheetViews>
  <sheetFormatPr defaultRowHeight="13.5" x14ac:dyDescent="0.15"/>
  <cols>
    <col min="1" max="1" width="8.125" style="99" customWidth="1"/>
    <col min="2" max="2" width="5" style="99" customWidth="1"/>
    <col min="3" max="3" width="23.625" style="99" customWidth="1"/>
    <col min="4" max="8" width="15.625" style="99" customWidth="1"/>
    <col min="9" max="9" width="1.25" style="99" customWidth="1"/>
    <col min="10" max="10" width="12.625" style="99" customWidth="1"/>
  </cols>
  <sheetData>
    <row r="1" spans="1:12" s="99" customFormat="1" ht="41.25" customHeight="1" x14ac:dyDescent="0.15"/>
    <row r="2" spans="1:12" s="99" customFormat="1" ht="18" customHeight="1" x14ac:dyDescent="0.15">
      <c r="C2" s="274" t="s">
        <v>167</v>
      </c>
      <c r="D2" s="275"/>
      <c r="E2" s="275"/>
      <c r="F2" s="276" t="s">
        <v>190</v>
      </c>
      <c r="G2" s="276"/>
      <c r="H2" s="276"/>
    </row>
    <row r="3" spans="1:12" s="99" customFormat="1" ht="24.95" customHeight="1" x14ac:dyDescent="0.15">
      <c r="C3" s="277" t="s">
        <v>16</v>
      </c>
      <c r="D3" s="277" t="s">
        <v>150</v>
      </c>
      <c r="E3" s="278" t="s">
        <v>168</v>
      </c>
      <c r="F3" s="277"/>
      <c r="G3" s="277"/>
      <c r="H3" s="277"/>
    </row>
    <row r="4" spans="1:12" s="100" customFormat="1" ht="27.95" customHeight="1" x14ac:dyDescent="0.15">
      <c r="C4" s="277"/>
      <c r="D4" s="277"/>
      <c r="E4" s="101" t="s">
        <v>169</v>
      </c>
      <c r="F4" s="102" t="s">
        <v>170</v>
      </c>
      <c r="G4" s="102" t="s">
        <v>171</v>
      </c>
      <c r="H4" s="102" t="s">
        <v>172</v>
      </c>
    </row>
    <row r="5" spans="1:12" s="99" customFormat="1" ht="30" customHeight="1" x14ac:dyDescent="0.15">
      <c r="C5" s="103" t="s">
        <v>173</v>
      </c>
      <c r="D5" s="104">
        <v>23629919</v>
      </c>
      <c r="E5" s="105">
        <v>4913024</v>
      </c>
      <c r="F5" s="106">
        <v>1122009</v>
      </c>
      <c r="G5" s="106">
        <v>17594886</v>
      </c>
      <c r="H5" s="106">
        <v>0</v>
      </c>
      <c r="J5" s="107"/>
      <c r="L5" s="116"/>
    </row>
    <row r="6" spans="1:12" s="99" customFormat="1" ht="30" customHeight="1" x14ac:dyDescent="0.15">
      <c r="C6" s="108" t="s">
        <v>174</v>
      </c>
      <c r="D6" s="109">
        <v>5294628</v>
      </c>
      <c r="E6" s="110">
        <v>1558912</v>
      </c>
      <c r="F6" s="111">
        <v>2718500</v>
      </c>
      <c r="G6" s="106">
        <v>777756</v>
      </c>
      <c r="H6" s="111">
        <v>239460</v>
      </c>
      <c r="J6" s="107"/>
    </row>
    <row r="7" spans="1:12" s="99" customFormat="1" ht="30" customHeight="1" x14ac:dyDescent="0.15">
      <c r="C7" s="108" t="s">
        <v>175</v>
      </c>
      <c r="D7" s="109">
        <v>341696</v>
      </c>
      <c r="E7" s="110">
        <v>0</v>
      </c>
      <c r="F7" s="111">
        <v>0</v>
      </c>
      <c r="G7" s="106">
        <v>26898</v>
      </c>
      <c r="H7" s="111">
        <v>314798</v>
      </c>
      <c r="J7" s="107"/>
    </row>
    <row r="8" spans="1:12" s="99" customFormat="1" ht="30" customHeight="1" x14ac:dyDescent="0.15">
      <c r="C8" s="103" t="s">
        <v>144</v>
      </c>
      <c r="D8" s="109">
        <v>0</v>
      </c>
      <c r="E8" s="110">
        <v>0</v>
      </c>
      <c r="F8" s="111">
        <v>0</v>
      </c>
      <c r="G8" s="111">
        <v>0</v>
      </c>
      <c r="H8" s="111">
        <v>0</v>
      </c>
      <c r="J8" s="107"/>
    </row>
    <row r="9" spans="1:12" s="99" customFormat="1" ht="30" customHeight="1" x14ac:dyDescent="0.15">
      <c r="C9" s="75" t="s">
        <v>45</v>
      </c>
      <c r="D9" s="112">
        <f>SUM(D5:D8)</f>
        <v>29266243</v>
      </c>
      <c r="E9" s="112">
        <f t="shared" ref="E9:H9" si="0">SUM(E5:E8)</f>
        <v>6471936</v>
      </c>
      <c r="F9" s="112">
        <f t="shared" si="0"/>
        <v>3840509</v>
      </c>
      <c r="G9" s="112">
        <f t="shared" si="0"/>
        <v>18399540</v>
      </c>
      <c r="H9" s="112">
        <f t="shared" si="0"/>
        <v>554258</v>
      </c>
      <c r="J9" s="107"/>
    </row>
    <row r="10" spans="1:12" s="113" customFormat="1" ht="3.75" customHeight="1" x14ac:dyDescent="0.15">
      <c r="J10" s="107"/>
    </row>
    <row r="11" spans="1:12" s="113" customFormat="1" ht="21.75" customHeight="1" x14ac:dyDescent="0.15"/>
    <row r="12" spans="1:12" x14ac:dyDescent="0.15">
      <c r="A12" s="113"/>
      <c r="B12" s="113"/>
      <c r="C12" s="272"/>
      <c r="D12" s="273"/>
      <c r="E12" s="273"/>
      <c r="F12" s="273"/>
      <c r="G12" s="273"/>
      <c r="H12" s="273"/>
      <c r="I12" s="113"/>
      <c r="J12" s="113"/>
    </row>
    <row r="13" spans="1:12" x14ac:dyDescent="0.15">
      <c r="A13" s="113"/>
      <c r="B13" s="113"/>
      <c r="C13" s="114"/>
      <c r="D13" s="114"/>
      <c r="E13" s="114"/>
      <c r="F13" s="114"/>
      <c r="G13" s="114"/>
      <c r="H13" s="114"/>
      <c r="I13" s="113"/>
      <c r="J13" s="113"/>
    </row>
    <row r="14" spans="1:12" x14ac:dyDescent="0.15">
      <c r="C14" s="115"/>
      <c r="D14" s="114"/>
      <c r="E14" s="115"/>
      <c r="F14" s="115"/>
      <c r="G14" s="115"/>
      <c r="H14" s="115"/>
    </row>
    <row r="15" spans="1:12" x14ac:dyDescent="0.15">
      <c r="A15" s="100"/>
      <c r="B15" s="100"/>
      <c r="C15" s="100"/>
      <c r="D15" s="100"/>
      <c r="E15" s="100"/>
      <c r="F15" s="100"/>
      <c r="G15" s="100"/>
      <c r="H15" s="100"/>
      <c r="I15" s="100"/>
      <c r="J15" s="100"/>
    </row>
  </sheetData>
  <mergeCells count="6">
    <mergeCell ref="C12:H12"/>
    <mergeCell ref="C2:E2"/>
    <mergeCell ref="F2:H2"/>
    <mergeCell ref="C3:C4"/>
    <mergeCell ref="D3:D4"/>
    <mergeCell ref="E3:H3"/>
  </mergeCells>
  <phoneticPr fontId="2"/>
  <printOptions horizontalCentered="1"/>
  <pageMargins left="0.11811023622047245" right="0.11811023622047245" top="0.15748031496062992" bottom="0.15748031496062992" header="0.31496062992125984" footer="0.31496062992125984"/>
  <pageSetup paperSize="9" scale="1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view="pageBreakPreview" zoomScale="170" zoomScaleNormal="178" zoomScaleSheetLayoutView="170" workbookViewId="0">
      <selection activeCell="C6" sqref="C6"/>
    </sheetView>
  </sheetViews>
  <sheetFormatPr defaultRowHeight="13.5" x14ac:dyDescent="0.15"/>
  <cols>
    <col min="1" max="1" width="0.375" customWidth="1"/>
    <col min="2" max="2" width="20.625" customWidth="1"/>
    <col min="3" max="3" width="10.625" customWidth="1"/>
    <col min="4" max="4" width="0.375" customWidth="1"/>
  </cols>
  <sheetData>
    <row r="1" spans="1:3" ht="24.75" customHeight="1" x14ac:dyDescent="0.15"/>
    <row r="2" spans="1:3" ht="10.5" customHeight="1" x14ac:dyDescent="0.15">
      <c r="B2" s="279" t="s">
        <v>176</v>
      </c>
      <c r="C2" s="280"/>
    </row>
    <row r="3" spans="1:3" ht="9.75" customHeight="1" x14ac:dyDescent="0.15">
      <c r="B3" s="117" t="s">
        <v>177</v>
      </c>
      <c r="C3" s="118" t="s">
        <v>190</v>
      </c>
    </row>
    <row r="4" spans="1:3" ht="18.95" customHeight="1" x14ac:dyDescent="0.15">
      <c r="A4" s="3"/>
      <c r="B4" s="151"/>
      <c r="C4" s="151" t="s">
        <v>142</v>
      </c>
    </row>
    <row r="5" spans="1:3" ht="15" customHeight="1" x14ac:dyDescent="0.15">
      <c r="A5" s="3"/>
      <c r="B5" s="152" t="s">
        <v>178</v>
      </c>
      <c r="C5" s="153">
        <v>923</v>
      </c>
    </row>
    <row r="6" spans="1:3" ht="15" customHeight="1" x14ac:dyDescent="0.15">
      <c r="A6" s="3"/>
      <c r="B6" s="152" t="s">
        <v>179</v>
      </c>
      <c r="C6" s="153">
        <v>1805534</v>
      </c>
    </row>
    <row r="7" spans="1:3" ht="15" customHeight="1" x14ac:dyDescent="0.15">
      <c r="A7" s="3"/>
      <c r="B7" s="152" t="s">
        <v>180</v>
      </c>
      <c r="C7" s="153">
        <v>0</v>
      </c>
    </row>
    <row r="8" spans="1:3" ht="1.9" customHeight="1" x14ac:dyDescent="0.15"/>
  </sheetData>
  <mergeCells count="1">
    <mergeCell ref="B2:C2"/>
  </mergeCells>
  <phoneticPr fontId="2"/>
  <printOptions horizontalCentered="1"/>
  <pageMargins left="0.19685039370078741" right="0.19685039370078741" top="0.19685039370078741" bottom="0.15748031496062992" header="0.31496062992125984" footer="0.31496062992125984"/>
  <pageSetup paperSize="9" scale="3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有形固定資産</vt:lpstr>
      <vt:lpstr>投資及び出資金の明細</vt:lpstr>
      <vt:lpstr>基金</vt:lpstr>
      <vt:lpstr>貸付金</vt:lpstr>
      <vt:lpstr>未収金及び長期延滞債権</vt:lpstr>
      <vt:lpstr>地方債（借入先別）</vt:lpstr>
      <vt:lpstr>地方債（利率別など）</vt:lpstr>
      <vt:lpstr>引当金</vt:lpstr>
      <vt:lpstr>補助金</vt:lpstr>
      <vt:lpstr>財源明細</vt:lpstr>
      <vt:lpstr>財源情報明細</vt:lpstr>
      <vt:lpstr>資金明細</vt:lpstr>
      <vt:lpstr>引当金!Print_Area</vt:lpstr>
      <vt:lpstr>基金!Print_Area</vt:lpstr>
      <vt:lpstr>財源情報明細!Print_Area</vt:lpstr>
      <vt:lpstr>財源明細!Print_Area</vt:lpstr>
      <vt:lpstr>資金明細!Print_Area</vt:lpstr>
      <vt:lpstr>貸付金!Print_Area</vt:lpstr>
      <vt:lpstr>'地方債（借入先別）'!Print_Area</vt:lpstr>
      <vt:lpstr>'地方債（利率別など）'!Print_Area</vt:lpstr>
      <vt:lpstr>投資及び出資金の明細!Print_Area</vt:lpstr>
      <vt:lpstr>補助金!Print_Area</vt:lpstr>
      <vt:lpstr>未収金及び長期延滞債権!Print_Area</vt:lpstr>
      <vt:lpstr>有形固定資産!Print_Area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2018-01-09T09:47:10Z</cp:lastPrinted>
  <dcterms:created xsi:type="dcterms:W3CDTF">2014-03-27T08:10:30Z</dcterms:created>
  <dcterms:modified xsi:type="dcterms:W3CDTF">2018-01-09T09:47:12Z</dcterms:modified>
</cp:coreProperties>
</file>