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95" windowWidth="16605" windowHeight="7440" tabRatio="653" activeTab="1"/>
  </bookViews>
  <sheets>
    <sheet name="有形固定資産（入力用）" sheetId="7" r:id="rId1"/>
    <sheet name="有形固定資産" sheetId="1" r:id="rId2"/>
  </sheets>
  <definedNames>
    <definedName name="_xlnm.Print_Area" localSheetId="1">有形固定資産!$A$1:$T$51</definedName>
    <definedName name="_xlnm.Print_Area" localSheetId="0">'有形固定資産（入力用）'!$A$1:$T$51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<sst xmlns="http://schemas.openxmlformats.org/spreadsheetml/2006/main" xmlns:r="http://schemas.openxmlformats.org/officeDocument/2006/relationships" count="37" uniqueCount="37">
  <si>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</si>
  <si>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</si>
  <si>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消防</t>
    <rPh sb="0" eb="2">
      <t>ショウボウ</t>
    </rPh>
    <phoneticPr fontId="3"/>
  </si>
  <si>
    <t>合計</t>
    <rPh sb="0" eb="2">
      <t>ゴウケイ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</si>
  <si>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</si>
  <si>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産業振興</t>
    <rPh sb="0" eb="2">
      <t>サンギョウ</t>
    </rPh>
    <rPh sb="2" eb="4">
      <t>シンコウ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</si>
  <si>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"/>
  </si>
  <si>
    <t>区分</t>
    <rPh sb="0" eb="2">
      <t>クブン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</si>
  <si>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</si>
  <si>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</si>
  <si>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</si>
  <si>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</si>
  <si>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</si>
  <si>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</si>
  <si>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　　航空機</t>
    <rPh sb="2" eb="5">
      <t>コウクウキ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</si>
  <si>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</si>
  <si>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</si>
  <si>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　　工作物</t>
    <rPh sb="2" eb="5">
      <t>コウサクブツ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</si>
  <si>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</si>
  <si>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</si>
  <si>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福祉</t>
    <rPh sb="0" eb="2">
      <t>フクシ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</si>
  <si>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</si>
  <si>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</si>
  <si>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</si>
  <si>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</si>
  <si>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その他</t>
    <rPh sb="4" eb="5">
      <t>タ</t>
    </rPh>
    <phoneticPr fontId="3"/>
  </si>
  <si>
    <t>　　土地</t>
    <rPh sb="2" eb="4">
      <t>トチ</t>
    </rPh>
    <phoneticPr fontId="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</si>
  <si>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</si>
  <si>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</si>
  <si>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</si>
  <si>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</si>
  <si>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"/>
  </si>
  <si>
    <t>環境衛生</t>
    <rPh sb="0" eb="2">
      <t>カンキョウ</t>
    </rPh>
    <rPh sb="2" eb="4">
      <t>エイセイ</t>
    </rPh>
    <phoneticPr fontId="3"/>
  </si>
  <si>
    <t>総務</t>
    <rPh sb="0" eb="2">
      <t>ソウム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</si>
  <si>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</si>
  <si>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（単位：千円）</t>
    <rPh sb="1" eb="3">
      <t>タンイ</t>
    </rPh>
    <rPh sb="4" eb="6">
      <t>センエン</t>
    </rPh>
    <phoneticPr fontId="3"/>
  </si>
  <si>
    <t>附属明細書（市全体）</t>
    <rPh sb="0" eb="2">
      <t>フゾク</t>
    </rPh>
    <rPh sb="2" eb="5">
      <t>メイサイショ</t>
    </rPh>
    <rPh sb="6" eb="7">
      <t>シ</t>
    </rPh>
    <rPh sb="7" eb="9">
      <t>ゼンタイ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</si>
</sst>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</font>
    <font>
      <sz val="12"/>
      <color auto="1"/>
      <name val="ＭＳ Ｐゴシック"/>
      <family val="3"/>
      <scheme val="minor"/>
    </font>
    <font>
      <u/>
      <sz val="18"/>
      <color auto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10"/>
      <color rgb="FFFF0000"/>
      <name val="ＭＳ Ｐゴシック"/>
      <family val="3"/>
    </font>
    <font>
      <sz val="14"/>
      <color rgb="FFFF0000"/>
      <name val="ＭＳ Ｐゴシック"/>
      <family val="3"/>
      <scheme val="minor"/>
    </font>
    <font>
      <sz val="10"/>
      <color auto="1"/>
      <name val="ＭＳ Ｐゴシック"/>
      <family val="3"/>
    </font>
    <font>
      <sz val="18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38" fontId="8" fillId="0" borderId="4" xfId="3" applyFont="1" applyFill="1" applyBorder="1" applyAlignment="1">
      <alignment vertical="center" wrapText="1"/>
    </xf>
    <xf numFmtId="38" fontId="8" fillId="0" borderId="4" xfId="3" applyFont="1" applyFill="1" applyBorder="1" applyAlignment="1">
      <alignment vertical="center"/>
    </xf>
    <xf numFmtId="0" fontId="10" fillId="0" borderId="0" xfId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5" xfId="1" applyFont="1" applyFill="1" applyBorder="1" applyAlignment="1">
      <alignment horizontal="center" vertical="center" wrapText="1"/>
    </xf>
    <xf numFmtId="38" fontId="8" fillId="0" borderId="5" xfId="3" applyFont="1" applyFill="1" applyBorder="1" applyAlignment="1">
      <alignment vertical="center" wrapText="1"/>
    </xf>
    <xf numFmtId="38" fontId="8" fillId="0" borderId="5" xfId="3" applyFont="1" applyFill="1" applyBorder="1" applyAlignment="1">
      <alignment vertical="center"/>
    </xf>
    <xf numFmtId="38" fontId="8" fillId="2" borderId="4" xfId="3" applyFont="1" applyFill="1" applyBorder="1" applyAlignment="1">
      <alignment vertical="center" wrapText="1"/>
    </xf>
    <xf numFmtId="38" fontId="8" fillId="2" borderId="5" xfId="3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38" fontId="8" fillId="0" borderId="6" xfId="3" applyFont="1" applyFill="1" applyBorder="1" applyAlignment="1">
      <alignment vertical="center" wrapText="1"/>
    </xf>
    <xf numFmtId="38" fontId="8" fillId="0" borderId="3" xfId="3" applyFont="1" applyFill="1" applyBorder="1" applyAlignment="1">
      <alignment vertical="center" wrapText="1"/>
    </xf>
    <xf numFmtId="38" fontId="8" fillId="0" borderId="3" xfId="3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center" vertical="center" wrapText="1"/>
    </xf>
    <xf numFmtId="38" fontId="10" fillId="0" borderId="4" xfId="3" applyFont="1" applyFill="1" applyBorder="1" applyAlignment="1">
      <alignment vertical="center" wrapText="1"/>
    </xf>
    <xf numFmtId="38" fontId="10" fillId="0" borderId="4" xfId="3" applyFont="1" applyFill="1" applyBorder="1" applyAlignment="1">
      <alignment vertical="center"/>
    </xf>
    <xf numFmtId="0" fontId="10" fillId="0" borderId="5" xfId="1" applyFont="1" applyFill="1" applyBorder="1" applyAlignment="1">
      <alignment horizontal="center" vertical="center" wrapText="1"/>
    </xf>
    <xf numFmtId="38" fontId="10" fillId="0" borderId="5" xfId="3" applyFont="1" applyFill="1" applyBorder="1" applyAlignment="1">
      <alignment vertical="center" wrapText="1"/>
    </xf>
    <xf numFmtId="38" fontId="10" fillId="0" borderId="5" xfId="3" applyFont="1" applyFill="1" applyBorder="1" applyAlignment="1">
      <alignment vertical="center"/>
    </xf>
    <xf numFmtId="38" fontId="10" fillId="0" borderId="6" xfId="3" applyFont="1" applyFill="1" applyBorder="1" applyAlignment="1">
      <alignment vertical="center" wrapText="1"/>
    </xf>
    <xf numFmtId="38" fontId="10" fillId="0" borderId="3" xfId="3" applyFont="1" applyFill="1" applyBorder="1" applyAlignment="1">
      <alignment vertical="center" wrapText="1"/>
    </xf>
    <xf numFmtId="38" fontId="10" fillId="0" borderId="3" xfId="3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</cellXfs>
  <cellStyles count="4">
    <cellStyle name="標準" xfId="0" builtinId="0"/>
    <cellStyle name="標準 2" xfId="1"/>
    <cellStyle name="標準１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49"/>
  <sheetViews>
    <sheetView view="pageBreakPreview" zoomScaleSheetLayoutView="100" workbookViewId="0">
      <selection activeCell="H38" sqref="H38:I38"/>
    </sheetView>
  </sheetViews>
  <sheetFormatPr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9" style="1" customWidth="1"/>
  </cols>
  <sheetData>
    <row r="1" spans="1:19" ht="18.75" customHeight="1">
      <c r="A1" s="3" t="s">
        <v>6</v>
      </c>
      <c r="B1" s="3"/>
      <c r="C1" s="3"/>
      <c r="D1" s="3"/>
      <c r="E1" s="3"/>
    </row>
    <row r="2" spans="1:19" ht="24.75" customHeight="1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9.5" customHeight="1">
      <c r="A3" s="3" t="s">
        <v>4</v>
      </c>
      <c r="B3" s="3"/>
      <c r="C3" s="3"/>
      <c r="D3" s="3"/>
      <c r="E3" s="3"/>
      <c r="F3" s="3"/>
      <c r="G3" s="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ht="17.25" customHeight="1">
      <c r="A4" s="5" t="s">
        <v>34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16.5" customHeight="1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ht="1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ht="20.25" customHeight="1">
      <c r="B7" s="7" t="s">
        <v>9</v>
      </c>
      <c r="C7" s="1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38" t="s">
        <v>35</v>
      </c>
      <c r="R7" s="39"/>
    </row>
    <row r="8" spans="1:19" ht="37.5" customHeight="1">
      <c r="B8" s="8" t="s">
        <v>7</v>
      </c>
      <c r="C8" s="8"/>
      <c r="D8" s="23" t="s">
        <v>10</v>
      </c>
      <c r="E8" s="28"/>
      <c r="F8" s="23" t="s">
        <v>8</v>
      </c>
      <c r="G8" s="28"/>
      <c r="H8" s="23" t="s">
        <v>11</v>
      </c>
      <c r="I8" s="28"/>
      <c r="J8" s="23" t="s">
        <v>12</v>
      </c>
      <c r="K8" s="28"/>
      <c r="L8" s="23" t="s">
        <v>13</v>
      </c>
      <c r="M8" s="28"/>
      <c r="N8" s="28" t="s">
        <v>15</v>
      </c>
      <c r="O8" s="8"/>
      <c r="P8" s="8" t="s">
        <v>16</v>
      </c>
      <c r="Q8" s="15"/>
      <c r="R8" s="40"/>
    </row>
    <row r="9" spans="1:19" s="2" customFormat="1" ht="14.1" customHeight="1">
      <c r="B9" s="9" t="s">
        <v>18</v>
      </c>
      <c r="C9" s="9"/>
      <c r="D9" s="24">
        <f>SUM(D10:E18)</f>
        <v>112634643</v>
      </c>
      <c r="E9" s="29"/>
      <c r="F9" s="24">
        <f>SUM(F10:G18)</f>
        <v>8405794</v>
      </c>
      <c r="G9" s="29"/>
      <c r="H9" s="24">
        <f>SUM(H10:I18)</f>
        <v>6539919</v>
      </c>
      <c r="I9" s="29"/>
      <c r="J9" s="24">
        <f>SUM(J10:K18)</f>
        <v>114500518</v>
      </c>
      <c r="K9" s="29"/>
      <c r="L9" s="24">
        <f>SUM(L10:M18)</f>
        <v>40714126</v>
      </c>
      <c r="M9" s="29"/>
      <c r="N9" s="24">
        <f>SUM(N10:O18)</f>
        <v>1268139</v>
      </c>
      <c r="O9" s="29"/>
      <c r="P9" s="24">
        <f>SUM(P10:Q18)</f>
        <v>73786392</v>
      </c>
      <c r="Q9" s="29"/>
      <c r="R9" s="41"/>
    </row>
    <row r="10" spans="1:19" s="2" customFormat="1" ht="14.1" customHeight="1">
      <c r="B10" s="9" t="s">
        <v>19</v>
      </c>
      <c r="C10" s="9"/>
      <c r="D10" s="24">
        <v>47709581</v>
      </c>
      <c r="E10" s="29"/>
      <c r="F10" s="24">
        <v>2086851</v>
      </c>
      <c r="G10" s="29"/>
      <c r="H10" s="24">
        <v>740406</v>
      </c>
      <c r="I10" s="29"/>
      <c r="J10" s="24">
        <f t="shared" ref="J10:J18" si="0">D10+F10-H10</f>
        <v>49056026</v>
      </c>
      <c r="K10" s="29"/>
      <c r="L10" s="24">
        <v>0</v>
      </c>
      <c r="M10" s="29"/>
      <c r="N10" s="29">
        <v>0</v>
      </c>
      <c r="O10" s="36"/>
      <c r="P10" s="37">
        <f t="shared" ref="P10:P18" si="1">J10-L10</f>
        <v>49056026</v>
      </c>
      <c r="Q10" s="37"/>
      <c r="R10" s="41"/>
    </row>
    <row r="11" spans="1:19" s="2" customFormat="1" ht="14.1" customHeight="1">
      <c r="B11" s="10" t="s">
        <v>21</v>
      </c>
      <c r="C11" s="10"/>
      <c r="D11" s="25">
        <v>29190</v>
      </c>
      <c r="E11" s="30"/>
      <c r="F11" s="25">
        <v>0</v>
      </c>
      <c r="G11" s="30"/>
      <c r="H11" s="25">
        <v>0</v>
      </c>
      <c r="I11" s="30"/>
      <c r="J11" s="24">
        <f t="shared" si="0"/>
        <v>29190</v>
      </c>
      <c r="K11" s="29"/>
      <c r="L11" s="24">
        <v>0</v>
      </c>
      <c r="M11" s="29"/>
      <c r="N11" s="29">
        <v>0</v>
      </c>
      <c r="O11" s="36"/>
      <c r="P11" s="37">
        <f t="shared" si="1"/>
        <v>29190</v>
      </c>
      <c r="Q11" s="37"/>
      <c r="R11" s="41"/>
    </row>
    <row r="12" spans="1:19" s="2" customFormat="1" ht="14.1" customHeight="1">
      <c r="B12" s="10" t="s">
        <v>22</v>
      </c>
      <c r="C12" s="10"/>
      <c r="D12" s="25">
        <v>61600869</v>
      </c>
      <c r="E12" s="30"/>
      <c r="F12" s="25">
        <v>3734560</v>
      </c>
      <c r="G12" s="30"/>
      <c r="H12" s="25">
        <v>3262013</v>
      </c>
      <c r="I12" s="30"/>
      <c r="J12" s="24">
        <f t="shared" si="0"/>
        <v>62073416</v>
      </c>
      <c r="K12" s="29"/>
      <c r="L12" s="24">
        <v>38434099</v>
      </c>
      <c r="M12" s="29"/>
      <c r="N12" s="29">
        <v>1195234</v>
      </c>
      <c r="O12" s="36"/>
      <c r="P12" s="37">
        <f t="shared" si="1"/>
        <v>23639317</v>
      </c>
      <c r="Q12" s="37"/>
      <c r="R12" s="41"/>
    </row>
    <row r="13" spans="1:19" s="2" customFormat="1" ht="14.1" customHeight="1">
      <c r="B13" s="9" t="s">
        <v>17</v>
      </c>
      <c r="C13" s="9"/>
      <c r="D13" s="24">
        <v>3293365</v>
      </c>
      <c r="E13" s="29"/>
      <c r="F13" s="24">
        <v>2579653</v>
      </c>
      <c r="G13" s="29"/>
      <c r="H13" s="24">
        <v>2537500</v>
      </c>
      <c r="I13" s="29"/>
      <c r="J13" s="24">
        <f t="shared" si="0"/>
        <v>3335518</v>
      </c>
      <c r="K13" s="29"/>
      <c r="L13" s="24">
        <v>2279832</v>
      </c>
      <c r="M13" s="29"/>
      <c r="N13" s="29">
        <v>72710</v>
      </c>
      <c r="O13" s="36"/>
      <c r="P13" s="37">
        <f t="shared" si="1"/>
        <v>1055686</v>
      </c>
      <c r="Q13" s="37"/>
      <c r="R13" s="41"/>
    </row>
    <row r="14" spans="1:19" s="2" customFormat="1" ht="14.1" customHeight="1">
      <c r="B14" s="10" t="s">
        <v>23</v>
      </c>
      <c r="C14" s="10"/>
      <c r="D14" s="25">
        <v>0</v>
      </c>
      <c r="E14" s="30"/>
      <c r="F14" s="25">
        <v>0</v>
      </c>
      <c r="G14" s="30"/>
      <c r="H14" s="25">
        <v>0</v>
      </c>
      <c r="I14" s="30"/>
      <c r="J14" s="24">
        <f t="shared" si="0"/>
        <v>0</v>
      </c>
      <c r="K14" s="29"/>
      <c r="L14" s="24">
        <v>0</v>
      </c>
      <c r="M14" s="29"/>
      <c r="N14" s="29">
        <v>0</v>
      </c>
      <c r="O14" s="36"/>
      <c r="P14" s="37">
        <f t="shared" si="1"/>
        <v>0</v>
      </c>
      <c r="Q14" s="37"/>
      <c r="R14" s="41"/>
    </row>
    <row r="15" spans="1:19" s="2" customFormat="1" ht="14.1" customHeight="1">
      <c r="B15" s="9" t="s">
        <v>24</v>
      </c>
      <c r="C15" s="9"/>
      <c r="D15" s="24">
        <v>0</v>
      </c>
      <c r="E15" s="29"/>
      <c r="F15" s="24">
        <v>0</v>
      </c>
      <c r="G15" s="29"/>
      <c r="H15" s="24">
        <v>0</v>
      </c>
      <c r="I15" s="29"/>
      <c r="J15" s="24">
        <f t="shared" si="0"/>
        <v>0</v>
      </c>
      <c r="K15" s="29"/>
      <c r="L15" s="24">
        <v>0</v>
      </c>
      <c r="M15" s="29"/>
      <c r="N15" s="29">
        <v>0</v>
      </c>
      <c r="O15" s="36"/>
      <c r="P15" s="37">
        <f t="shared" si="1"/>
        <v>0</v>
      </c>
      <c r="Q15" s="37"/>
      <c r="R15" s="41"/>
    </row>
    <row r="16" spans="1:19" s="2" customFormat="1" ht="14.1" customHeight="1">
      <c r="B16" s="10" t="s">
        <v>14</v>
      </c>
      <c r="C16" s="10"/>
      <c r="D16" s="25">
        <v>0</v>
      </c>
      <c r="E16" s="30"/>
      <c r="F16" s="25">
        <v>0</v>
      </c>
      <c r="G16" s="30"/>
      <c r="H16" s="25">
        <v>0</v>
      </c>
      <c r="I16" s="30"/>
      <c r="J16" s="24">
        <f t="shared" si="0"/>
        <v>0</v>
      </c>
      <c r="K16" s="29"/>
      <c r="L16" s="24">
        <v>0</v>
      </c>
      <c r="M16" s="29"/>
      <c r="N16" s="29">
        <v>0</v>
      </c>
      <c r="O16" s="36"/>
      <c r="P16" s="37">
        <f t="shared" si="1"/>
        <v>0</v>
      </c>
      <c r="Q16" s="37"/>
      <c r="R16" s="41"/>
    </row>
    <row r="17" spans="1:18" s="2" customFormat="1" ht="14.1" customHeight="1">
      <c r="B17" s="10" t="s">
        <v>25</v>
      </c>
      <c r="C17" s="10"/>
      <c r="D17" s="25">
        <v>1638</v>
      </c>
      <c r="E17" s="30"/>
      <c r="F17" s="25">
        <v>0</v>
      </c>
      <c r="G17" s="30"/>
      <c r="H17" s="25">
        <v>0</v>
      </c>
      <c r="I17" s="30"/>
      <c r="J17" s="24">
        <f t="shared" si="0"/>
        <v>1638</v>
      </c>
      <c r="K17" s="29"/>
      <c r="L17" s="24">
        <v>195</v>
      </c>
      <c r="M17" s="29"/>
      <c r="N17" s="29">
        <v>195</v>
      </c>
      <c r="O17" s="36"/>
      <c r="P17" s="37">
        <f t="shared" si="1"/>
        <v>1443</v>
      </c>
      <c r="Q17" s="37"/>
      <c r="R17" s="41"/>
    </row>
    <row r="18" spans="1:18" s="2" customFormat="1" ht="14.1" customHeight="1">
      <c r="B18" s="10" t="s">
        <v>27</v>
      </c>
      <c r="C18" s="10"/>
      <c r="D18" s="25">
        <v>0</v>
      </c>
      <c r="E18" s="30"/>
      <c r="F18" s="25">
        <v>4730</v>
      </c>
      <c r="G18" s="30"/>
      <c r="H18" s="25">
        <v>0</v>
      </c>
      <c r="I18" s="30"/>
      <c r="J18" s="24">
        <f t="shared" si="0"/>
        <v>4730</v>
      </c>
      <c r="K18" s="29"/>
      <c r="L18" s="24">
        <v>0</v>
      </c>
      <c r="M18" s="29"/>
      <c r="N18" s="29">
        <v>0</v>
      </c>
      <c r="O18" s="36"/>
      <c r="P18" s="37">
        <f t="shared" si="1"/>
        <v>4730</v>
      </c>
      <c r="Q18" s="37"/>
      <c r="R18" s="41"/>
    </row>
    <row r="19" spans="1:18" s="2" customFormat="1" ht="14.1" customHeight="1">
      <c r="B19" s="10" t="s">
        <v>28</v>
      </c>
      <c r="C19" s="10"/>
      <c r="D19" s="25">
        <f>SUM(D20:E24)</f>
        <v>148148808</v>
      </c>
      <c r="E19" s="30"/>
      <c r="F19" s="25">
        <f>SUM(F20:G24)</f>
        <v>2582879</v>
      </c>
      <c r="G19" s="30"/>
      <c r="H19" s="25">
        <f>SUM(H20:I24)</f>
        <v>230294</v>
      </c>
      <c r="I19" s="30"/>
      <c r="J19" s="25">
        <f>SUM(J20:K24)</f>
        <v>150501393</v>
      </c>
      <c r="K19" s="30"/>
      <c r="L19" s="25">
        <f>SUM(L20:M24)</f>
        <v>50236939</v>
      </c>
      <c r="M19" s="30"/>
      <c r="N19" s="25">
        <f>SUM(N20:O24)</f>
        <v>2101492</v>
      </c>
      <c r="O19" s="30"/>
      <c r="P19" s="25">
        <f>SUM(P20:Q24)</f>
        <v>100264454</v>
      </c>
      <c r="Q19" s="30"/>
      <c r="R19" s="41"/>
    </row>
    <row r="20" spans="1:18" s="2" customFormat="1" ht="14.1" customHeight="1">
      <c r="B20" s="9" t="s">
        <v>26</v>
      </c>
      <c r="C20" s="9"/>
      <c r="D20" s="24">
        <v>43231847</v>
      </c>
      <c r="E20" s="29"/>
      <c r="F20" s="24">
        <v>115280</v>
      </c>
      <c r="G20" s="29"/>
      <c r="H20" s="24">
        <v>16546</v>
      </c>
      <c r="I20" s="29"/>
      <c r="J20" s="24">
        <f t="shared" ref="J20:J25" si="2">D20+F20-H20</f>
        <v>43330581</v>
      </c>
      <c r="K20" s="29"/>
      <c r="L20" s="24">
        <v>0</v>
      </c>
      <c r="M20" s="29"/>
      <c r="N20" s="29">
        <v>0</v>
      </c>
      <c r="O20" s="36"/>
      <c r="P20" s="37">
        <f t="shared" ref="P20:P25" si="3">J20-L20</f>
        <v>43330581</v>
      </c>
      <c r="Q20" s="37"/>
      <c r="R20" s="41"/>
    </row>
    <row r="21" spans="1:18" s="2" customFormat="1" ht="14.1" customHeight="1">
      <c r="B21" s="10" t="s">
        <v>22</v>
      </c>
      <c r="C21" s="10"/>
      <c r="D21" s="24">
        <v>3069654</v>
      </c>
      <c r="E21" s="29"/>
      <c r="F21" s="24">
        <v>20210</v>
      </c>
      <c r="G21" s="29"/>
      <c r="H21" s="24">
        <v>0</v>
      </c>
      <c r="I21" s="29"/>
      <c r="J21" s="24">
        <f t="shared" si="2"/>
        <v>3089864</v>
      </c>
      <c r="K21" s="29"/>
      <c r="L21" s="24">
        <v>1286427</v>
      </c>
      <c r="M21" s="29"/>
      <c r="N21" s="29">
        <v>94232</v>
      </c>
      <c r="O21" s="36"/>
      <c r="P21" s="37">
        <f t="shared" si="3"/>
        <v>1803437</v>
      </c>
      <c r="Q21" s="37"/>
      <c r="R21" s="41"/>
    </row>
    <row r="22" spans="1:18" s="2" customFormat="1" ht="14.1" customHeight="1">
      <c r="B22" s="9" t="s">
        <v>17</v>
      </c>
      <c r="C22" s="9"/>
      <c r="D22" s="24">
        <v>100481299</v>
      </c>
      <c r="E22" s="29"/>
      <c r="F22" s="24">
        <v>1587144</v>
      </c>
      <c r="G22" s="29"/>
      <c r="H22" s="24">
        <v>13282</v>
      </c>
      <c r="I22" s="29"/>
      <c r="J22" s="24">
        <f t="shared" si="2"/>
        <v>102055161</v>
      </c>
      <c r="K22" s="29"/>
      <c r="L22" s="24">
        <v>48949889</v>
      </c>
      <c r="M22" s="29"/>
      <c r="N22" s="29">
        <v>2007260</v>
      </c>
      <c r="O22" s="36"/>
      <c r="P22" s="37">
        <f t="shared" si="3"/>
        <v>53105272</v>
      </c>
      <c r="Q22" s="37"/>
      <c r="R22" s="41"/>
    </row>
    <row r="23" spans="1:18" s="2" customFormat="1" ht="14.1" customHeight="1">
      <c r="B23" s="9" t="s">
        <v>25</v>
      </c>
      <c r="C23" s="9"/>
      <c r="D23" s="24">
        <v>657</v>
      </c>
      <c r="E23" s="29"/>
      <c r="F23" s="24">
        <v>0</v>
      </c>
      <c r="G23" s="29"/>
      <c r="H23" s="24">
        <v>0</v>
      </c>
      <c r="I23" s="29"/>
      <c r="J23" s="24">
        <f t="shared" si="2"/>
        <v>657</v>
      </c>
      <c r="K23" s="29"/>
      <c r="L23" s="31">
        <v>623</v>
      </c>
      <c r="M23" s="32"/>
      <c r="N23" s="29">
        <v>0</v>
      </c>
      <c r="O23" s="36"/>
      <c r="P23" s="37">
        <f t="shared" si="3"/>
        <v>34</v>
      </c>
      <c r="Q23" s="37"/>
      <c r="R23" s="41"/>
    </row>
    <row r="24" spans="1:18" s="2" customFormat="1" ht="14.1" customHeight="1">
      <c r="B24" s="10" t="s">
        <v>27</v>
      </c>
      <c r="C24" s="10"/>
      <c r="D24" s="24">
        <v>1365351</v>
      </c>
      <c r="E24" s="29"/>
      <c r="F24" s="31">
        <f>860244+1</f>
        <v>860245</v>
      </c>
      <c r="G24" s="32"/>
      <c r="H24" s="24">
        <v>200466</v>
      </c>
      <c r="I24" s="29"/>
      <c r="J24" s="24">
        <f t="shared" si="2"/>
        <v>2025130</v>
      </c>
      <c r="K24" s="29"/>
      <c r="L24" s="24">
        <v>0</v>
      </c>
      <c r="M24" s="29"/>
      <c r="N24" s="29">
        <v>0</v>
      </c>
      <c r="O24" s="36"/>
      <c r="P24" s="37">
        <f t="shared" si="3"/>
        <v>2025130</v>
      </c>
      <c r="Q24" s="37"/>
      <c r="R24" s="41"/>
    </row>
    <row r="25" spans="1:18" s="2" customFormat="1" ht="14.1" customHeight="1">
      <c r="B25" s="9" t="s">
        <v>29</v>
      </c>
      <c r="C25" s="9"/>
      <c r="D25" s="24">
        <v>10329867</v>
      </c>
      <c r="E25" s="29"/>
      <c r="F25" s="24">
        <v>322769</v>
      </c>
      <c r="G25" s="29"/>
      <c r="H25" s="24">
        <v>405212</v>
      </c>
      <c r="I25" s="29"/>
      <c r="J25" s="24">
        <f t="shared" si="2"/>
        <v>10247424</v>
      </c>
      <c r="K25" s="29"/>
      <c r="L25" s="24">
        <v>5369232</v>
      </c>
      <c r="M25" s="29"/>
      <c r="N25" s="29">
        <v>448529</v>
      </c>
      <c r="O25" s="36"/>
      <c r="P25" s="37">
        <f t="shared" si="3"/>
        <v>4878192</v>
      </c>
      <c r="Q25" s="37"/>
      <c r="R25" s="41"/>
    </row>
    <row r="26" spans="1:18" ht="14.1" customHeight="1">
      <c r="B26" s="11" t="s">
        <v>3</v>
      </c>
      <c r="C26" s="17"/>
      <c r="D26" s="25">
        <v>271113319</v>
      </c>
      <c r="E26" s="30"/>
      <c r="F26" s="25">
        <f>SUM(F9,F19,F25)</f>
        <v>11311442</v>
      </c>
      <c r="G26" s="30"/>
      <c r="H26" s="25">
        <f>SUM(H9,H19,H25)</f>
        <v>7175425</v>
      </c>
      <c r="I26" s="30"/>
      <c r="J26" s="25">
        <f>SUM(J9,J19,J25)</f>
        <v>275249335</v>
      </c>
      <c r="K26" s="30"/>
      <c r="L26" s="25">
        <f>SUM(L9,L19,L25)</f>
        <v>96320297</v>
      </c>
      <c r="M26" s="30"/>
      <c r="N26" s="25">
        <f>SUM(N9,N19,N25)</f>
        <v>3818160</v>
      </c>
      <c r="O26" s="30"/>
      <c r="P26" s="25">
        <f>SUM(P9,P19,P25)</f>
        <v>178929038</v>
      </c>
      <c r="Q26" s="30"/>
      <c r="R26" s="40"/>
    </row>
    <row r="27" spans="1:18" ht="8.4499999999999993" customHeight="1">
      <c r="B27" s="12"/>
      <c r="C27" s="18"/>
      <c r="D27" s="18"/>
      <c r="E27" s="18"/>
      <c r="F27" s="18"/>
      <c r="G27" s="18"/>
      <c r="H27" s="18"/>
      <c r="I27" s="18"/>
      <c r="J27" s="18"/>
      <c r="K27" s="18"/>
      <c r="L27" s="34"/>
      <c r="M27" s="34"/>
      <c r="N27" s="34"/>
      <c r="O27" s="34"/>
      <c r="P27" s="18"/>
      <c r="Q27" s="18"/>
      <c r="R27" s="18"/>
    </row>
    <row r="28" spans="1:18" ht="6.75" customHeight="1">
      <c r="C28" s="19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8" ht="20.25" customHeight="1">
      <c r="A29" s="2"/>
      <c r="B29" s="7" t="s">
        <v>0</v>
      </c>
      <c r="C29" s="1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"/>
      <c r="P29" s="2"/>
      <c r="Q29" s="2"/>
      <c r="R29" s="38" t="s">
        <v>35</v>
      </c>
    </row>
    <row r="30" spans="1:18" ht="12.95" customHeight="1">
      <c r="A30" s="2"/>
      <c r="B30" s="8" t="s">
        <v>7</v>
      </c>
      <c r="C30" s="8"/>
      <c r="D30" s="8" t="s">
        <v>30</v>
      </c>
      <c r="E30" s="8"/>
      <c r="F30" s="8" t="s">
        <v>31</v>
      </c>
      <c r="G30" s="8"/>
      <c r="H30" s="8" t="s">
        <v>20</v>
      </c>
      <c r="I30" s="8"/>
      <c r="J30" s="8" t="s">
        <v>32</v>
      </c>
      <c r="K30" s="8"/>
      <c r="L30" s="8" t="s">
        <v>5</v>
      </c>
      <c r="M30" s="8"/>
      <c r="N30" s="8" t="s">
        <v>2</v>
      </c>
      <c r="O30" s="8"/>
      <c r="P30" s="8" t="s">
        <v>33</v>
      </c>
      <c r="Q30" s="8"/>
      <c r="R30" s="8" t="s">
        <v>3</v>
      </c>
    </row>
    <row r="31" spans="1:18" ht="12.95" customHeight="1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14.1" customHeight="1">
      <c r="A32" s="2"/>
      <c r="B32" s="13" t="s">
        <v>18</v>
      </c>
      <c r="C32" s="20"/>
      <c r="D32" s="24">
        <f>SUM(D33:E41)</f>
        <v>5459250</v>
      </c>
      <c r="E32" s="29"/>
      <c r="F32" s="24">
        <f>SUM(F33:G41)</f>
        <v>32334744</v>
      </c>
      <c r="G32" s="29"/>
      <c r="H32" s="24">
        <f>SUM(H33:I41)</f>
        <v>10062399</v>
      </c>
      <c r="I32" s="29"/>
      <c r="J32" s="24">
        <f>SUM(J33:K41)</f>
        <v>10432451</v>
      </c>
      <c r="K32" s="29"/>
      <c r="L32" s="24">
        <f>SUM(L33:M41)</f>
        <v>2108878</v>
      </c>
      <c r="M32" s="29"/>
      <c r="N32" s="24">
        <f>SUM(N33:O41)</f>
        <v>346581</v>
      </c>
      <c r="O32" s="29"/>
      <c r="P32" s="24">
        <f>SUM(P33:Q41)</f>
        <v>13042089</v>
      </c>
      <c r="Q32" s="29"/>
      <c r="R32" s="36">
        <f t="shared" ref="R32:R49" si="4">SUM(D32:Q32)</f>
        <v>73786392</v>
      </c>
    </row>
    <row r="33" spans="1:19" ht="14.1" customHeight="1">
      <c r="A33" s="2"/>
      <c r="B33" s="10" t="s">
        <v>26</v>
      </c>
      <c r="C33" s="10"/>
      <c r="D33" s="25">
        <v>3922541</v>
      </c>
      <c r="E33" s="30"/>
      <c r="F33" s="25">
        <v>20879886</v>
      </c>
      <c r="G33" s="30"/>
      <c r="H33" s="25">
        <v>7773642</v>
      </c>
      <c r="I33" s="30"/>
      <c r="J33" s="25">
        <v>3365883</v>
      </c>
      <c r="K33" s="30"/>
      <c r="L33" s="25">
        <v>1336760</v>
      </c>
      <c r="M33" s="30"/>
      <c r="N33" s="25">
        <v>32736</v>
      </c>
      <c r="O33" s="30"/>
      <c r="P33" s="25">
        <v>11744578</v>
      </c>
      <c r="Q33" s="30"/>
      <c r="R33" s="36">
        <f t="shared" si="4"/>
        <v>49056026</v>
      </c>
    </row>
    <row r="34" spans="1:19" ht="14.1" customHeight="1">
      <c r="A34" s="2"/>
      <c r="B34" s="10" t="s">
        <v>21</v>
      </c>
      <c r="C34" s="10"/>
      <c r="D34" s="25">
        <v>0</v>
      </c>
      <c r="E34" s="30"/>
      <c r="F34" s="25">
        <v>0</v>
      </c>
      <c r="G34" s="30"/>
      <c r="H34" s="25">
        <v>0</v>
      </c>
      <c r="I34" s="30"/>
      <c r="J34" s="25">
        <v>0</v>
      </c>
      <c r="K34" s="30"/>
      <c r="L34" s="25">
        <v>29190</v>
      </c>
      <c r="M34" s="30"/>
      <c r="N34" s="25">
        <v>0</v>
      </c>
      <c r="O34" s="30"/>
      <c r="P34" s="25">
        <v>0</v>
      </c>
      <c r="Q34" s="30"/>
      <c r="R34" s="36">
        <f t="shared" si="4"/>
        <v>29190</v>
      </c>
    </row>
    <row r="35" spans="1:19" ht="14.1" customHeight="1">
      <c r="A35" s="2"/>
      <c r="B35" s="9" t="s">
        <v>22</v>
      </c>
      <c r="C35" s="9"/>
      <c r="D35" s="25">
        <v>1535847</v>
      </c>
      <c r="E35" s="30"/>
      <c r="F35" s="25">
        <v>10501821</v>
      </c>
      <c r="G35" s="30"/>
      <c r="H35" s="25">
        <v>2288036</v>
      </c>
      <c r="I35" s="30"/>
      <c r="J35" s="25">
        <v>7037676</v>
      </c>
      <c r="K35" s="30"/>
      <c r="L35" s="25">
        <v>676170</v>
      </c>
      <c r="M35" s="30"/>
      <c r="N35" s="25">
        <v>313089</v>
      </c>
      <c r="O35" s="30"/>
      <c r="P35" s="25">
        <v>1286679</v>
      </c>
      <c r="Q35" s="30"/>
      <c r="R35" s="36">
        <f t="shared" si="4"/>
        <v>23639318</v>
      </c>
    </row>
    <row r="36" spans="1:19" ht="14.1" customHeight="1">
      <c r="A36" s="2"/>
      <c r="B36" s="10" t="s">
        <v>17</v>
      </c>
      <c r="C36" s="10"/>
      <c r="D36" s="25">
        <v>862</v>
      </c>
      <c r="E36" s="30"/>
      <c r="F36" s="25">
        <v>946865</v>
      </c>
      <c r="G36" s="30"/>
      <c r="H36" s="25">
        <v>721</v>
      </c>
      <c r="I36" s="30"/>
      <c r="J36" s="25">
        <v>28892</v>
      </c>
      <c r="K36" s="30"/>
      <c r="L36" s="25">
        <v>66758</v>
      </c>
      <c r="M36" s="30"/>
      <c r="N36" s="25">
        <v>756</v>
      </c>
      <c r="O36" s="30"/>
      <c r="P36" s="25">
        <v>10832</v>
      </c>
      <c r="Q36" s="30"/>
      <c r="R36" s="36">
        <f t="shared" si="4"/>
        <v>1055686</v>
      </c>
    </row>
    <row r="37" spans="1:19" ht="14.1" customHeight="1">
      <c r="A37" s="2"/>
      <c r="B37" s="10" t="s">
        <v>23</v>
      </c>
      <c r="C37" s="10"/>
      <c r="D37" s="25">
        <v>0</v>
      </c>
      <c r="E37" s="30"/>
      <c r="F37" s="25">
        <v>0</v>
      </c>
      <c r="G37" s="30"/>
      <c r="H37" s="25">
        <v>0</v>
      </c>
      <c r="I37" s="30"/>
      <c r="J37" s="25">
        <v>0</v>
      </c>
      <c r="K37" s="30"/>
      <c r="L37" s="24">
        <v>0</v>
      </c>
      <c r="M37" s="35"/>
      <c r="N37" s="36">
        <v>0</v>
      </c>
      <c r="O37" s="36"/>
      <c r="P37" s="37">
        <v>0</v>
      </c>
      <c r="Q37" s="37"/>
      <c r="R37" s="36">
        <f t="shared" si="4"/>
        <v>0</v>
      </c>
    </row>
    <row r="38" spans="1:19" ht="14.1" customHeight="1">
      <c r="A38" s="2"/>
      <c r="B38" s="9" t="s">
        <v>24</v>
      </c>
      <c r="C38" s="9"/>
      <c r="D38" s="24">
        <v>0</v>
      </c>
      <c r="E38" s="29"/>
      <c r="F38" s="24">
        <v>0</v>
      </c>
      <c r="G38" s="29"/>
      <c r="H38" s="24">
        <v>0</v>
      </c>
      <c r="I38" s="29"/>
      <c r="J38" s="24">
        <v>0</v>
      </c>
      <c r="K38" s="29"/>
      <c r="L38" s="24">
        <v>0</v>
      </c>
      <c r="M38" s="35"/>
      <c r="N38" s="36">
        <v>0</v>
      </c>
      <c r="O38" s="36"/>
      <c r="P38" s="37">
        <v>0</v>
      </c>
      <c r="Q38" s="37"/>
      <c r="R38" s="36">
        <f t="shared" si="4"/>
        <v>0</v>
      </c>
    </row>
    <row r="39" spans="1:19" ht="14.1" customHeight="1">
      <c r="A39" s="2"/>
      <c r="B39" s="10" t="s">
        <v>14</v>
      </c>
      <c r="C39" s="10"/>
      <c r="D39" s="25">
        <v>0</v>
      </c>
      <c r="E39" s="30"/>
      <c r="F39" s="25">
        <v>0</v>
      </c>
      <c r="G39" s="30"/>
      <c r="H39" s="25">
        <v>0</v>
      </c>
      <c r="I39" s="30"/>
      <c r="J39" s="25">
        <v>0</v>
      </c>
      <c r="K39" s="30"/>
      <c r="L39" s="24">
        <v>0</v>
      </c>
      <c r="M39" s="35"/>
      <c r="N39" s="36">
        <v>0</v>
      </c>
      <c r="O39" s="36"/>
      <c r="P39" s="37">
        <v>0</v>
      </c>
      <c r="Q39" s="37"/>
      <c r="R39" s="36">
        <f t="shared" si="4"/>
        <v>0</v>
      </c>
    </row>
    <row r="40" spans="1:19" ht="14.1" customHeight="1">
      <c r="A40" s="2"/>
      <c r="B40" s="10" t="s">
        <v>25</v>
      </c>
      <c r="C40" s="10"/>
      <c r="D40" s="25">
        <v>0</v>
      </c>
      <c r="E40" s="30"/>
      <c r="F40" s="25">
        <v>1442</v>
      </c>
      <c r="G40" s="30"/>
      <c r="H40" s="25">
        <v>0</v>
      </c>
      <c r="I40" s="30"/>
      <c r="J40" s="25">
        <v>0</v>
      </c>
      <c r="K40" s="30"/>
      <c r="L40" s="25">
        <v>0</v>
      </c>
      <c r="M40" s="30"/>
      <c r="N40" s="25">
        <v>0</v>
      </c>
      <c r="O40" s="30"/>
      <c r="P40" s="25">
        <v>0</v>
      </c>
      <c r="Q40" s="30"/>
      <c r="R40" s="36">
        <f t="shared" si="4"/>
        <v>1442</v>
      </c>
    </row>
    <row r="41" spans="1:19" ht="14.1" customHeight="1">
      <c r="A41" s="2"/>
      <c r="B41" s="10" t="s">
        <v>27</v>
      </c>
      <c r="C41" s="10"/>
      <c r="D41" s="25">
        <v>0</v>
      </c>
      <c r="E41" s="30"/>
      <c r="F41" s="25">
        <v>4730</v>
      </c>
      <c r="G41" s="30"/>
      <c r="H41" s="25">
        <v>0</v>
      </c>
      <c r="I41" s="30"/>
      <c r="J41" s="25">
        <v>0</v>
      </c>
      <c r="K41" s="30"/>
      <c r="L41" s="25">
        <v>0</v>
      </c>
      <c r="M41" s="30"/>
      <c r="N41" s="25">
        <v>0</v>
      </c>
      <c r="O41" s="30"/>
      <c r="P41" s="25">
        <v>0</v>
      </c>
      <c r="Q41" s="30"/>
      <c r="R41" s="36">
        <f t="shared" si="4"/>
        <v>4730</v>
      </c>
    </row>
    <row r="42" spans="1:19" ht="14.1" customHeight="1">
      <c r="A42" s="2"/>
      <c r="B42" s="14" t="s">
        <v>28</v>
      </c>
      <c r="C42" s="21"/>
      <c r="D42" s="25">
        <f>SUM(D43:E47)</f>
        <v>55039013</v>
      </c>
      <c r="E42" s="30"/>
      <c r="F42" s="25">
        <f>SUM(F43:G47)</f>
        <v>159704</v>
      </c>
      <c r="G42" s="30"/>
      <c r="H42" s="25">
        <f>SUM(H43:I47)</f>
        <v>0</v>
      </c>
      <c r="I42" s="30"/>
      <c r="J42" s="25">
        <f>SUM(J43:K47)</f>
        <v>44886399</v>
      </c>
      <c r="K42" s="30"/>
      <c r="L42" s="25">
        <f>SUM(L43:M47)</f>
        <v>122542</v>
      </c>
      <c r="M42" s="30"/>
      <c r="N42" s="25">
        <f>SUM(N43:O47)</f>
        <v>0</v>
      </c>
      <c r="O42" s="30"/>
      <c r="P42" s="25">
        <f>SUM(P43:Q47)</f>
        <v>56795</v>
      </c>
      <c r="Q42" s="30"/>
      <c r="R42" s="36">
        <f t="shared" si="4"/>
        <v>100264453</v>
      </c>
      <c r="S42" s="42"/>
    </row>
    <row r="43" spans="1:19" ht="14.1" customHeight="1">
      <c r="A43" s="2"/>
      <c r="B43" s="10" t="s">
        <v>26</v>
      </c>
      <c r="C43" s="10"/>
      <c r="D43" s="25">
        <v>36764385</v>
      </c>
      <c r="E43" s="30"/>
      <c r="F43" s="25">
        <v>0</v>
      </c>
      <c r="G43" s="30"/>
      <c r="H43" s="25">
        <v>0</v>
      </c>
      <c r="I43" s="30"/>
      <c r="J43" s="25">
        <v>6508580</v>
      </c>
      <c r="K43" s="30"/>
      <c r="L43" s="25">
        <v>942</v>
      </c>
      <c r="M43" s="30"/>
      <c r="N43" s="25">
        <v>0</v>
      </c>
      <c r="O43" s="30"/>
      <c r="P43" s="25">
        <v>56674</v>
      </c>
      <c r="Q43" s="30"/>
      <c r="R43" s="36">
        <f t="shared" si="4"/>
        <v>43330581</v>
      </c>
    </row>
    <row r="44" spans="1:19" ht="14.1" customHeight="1">
      <c r="A44" s="2"/>
      <c r="B44" s="10" t="s">
        <v>22</v>
      </c>
      <c r="C44" s="10"/>
      <c r="D44" s="25">
        <v>313021</v>
      </c>
      <c r="E44" s="30"/>
      <c r="F44" s="25">
        <v>159704</v>
      </c>
      <c r="G44" s="30"/>
      <c r="H44" s="25">
        <v>0</v>
      </c>
      <c r="I44" s="30"/>
      <c r="J44" s="25">
        <v>1330712</v>
      </c>
      <c r="K44" s="30"/>
      <c r="L44" s="25">
        <v>0</v>
      </c>
      <c r="M44" s="30"/>
      <c r="N44" s="25">
        <v>0</v>
      </c>
      <c r="O44" s="30"/>
      <c r="P44" s="25">
        <v>0</v>
      </c>
      <c r="Q44" s="30"/>
      <c r="R44" s="36">
        <f t="shared" si="4"/>
        <v>1803437</v>
      </c>
    </row>
    <row r="45" spans="1:19" ht="14.1" customHeight="1">
      <c r="A45" s="2"/>
      <c r="B45" s="9" t="s">
        <v>17</v>
      </c>
      <c r="C45" s="9"/>
      <c r="D45" s="25">
        <v>17731099</v>
      </c>
      <c r="E45" s="30"/>
      <c r="F45" s="25">
        <v>0</v>
      </c>
      <c r="G45" s="30"/>
      <c r="H45" s="25">
        <v>0</v>
      </c>
      <c r="I45" s="30"/>
      <c r="J45" s="25">
        <v>35252452</v>
      </c>
      <c r="K45" s="30"/>
      <c r="L45" s="25">
        <v>121600</v>
      </c>
      <c r="M45" s="30"/>
      <c r="N45" s="25">
        <v>0</v>
      </c>
      <c r="O45" s="30"/>
      <c r="P45" s="25">
        <v>121</v>
      </c>
      <c r="Q45" s="30"/>
      <c r="R45" s="36">
        <f t="shared" si="4"/>
        <v>53105272</v>
      </c>
    </row>
    <row r="46" spans="1:19" ht="14.1" customHeight="1">
      <c r="A46" s="2"/>
      <c r="B46" s="10" t="s">
        <v>25</v>
      </c>
      <c r="C46" s="10"/>
      <c r="D46" s="25">
        <v>0</v>
      </c>
      <c r="E46" s="30"/>
      <c r="F46" s="25">
        <v>0</v>
      </c>
      <c r="G46" s="30"/>
      <c r="H46" s="25">
        <v>0</v>
      </c>
      <c r="I46" s="30"/>
      <c r="J46" s="25">
        <v>33</v>
      </c>
      <c r="K46" s="30"/>
      <c r="L46" s="25">
        <v>0</v>
      </c>
      <c r="M46" s="30"/>
      <c r="N46" s="25">
        <v>0</v>
      </c>
      <c r="O46" s="30"/>
      <c r="P46" s="25">
        <v>0</v>
      </c>
      <c r="Q46" s="30"/>
      <c r="R46" s="36">
        <f t="shared" si="4"/>
        <v>33</v>
      </c>
    </row>
    <row r="47" spans="1:19" ht="14.1" customHeight="1">
      <c r="A47" s="2"/>
      <c r="B47" s="9" t="s">
        <v>27</v>
      </c>
      <c r="C47" s="9"/>
      <c r="D47" s="25">
        <v>230508</v>
      </c>
      <c r="E47" s="30"/>
      <c r="F47" s="25">
        <v>0</v>
      </c>
      <c r="G47" s="30"/>
      <c r="H47" s="25">
        <v>0</v>
      </c>
      <c r="I47" s="30"/>
      <c r="J47" s="25">
        <v>1794622</v>
      </c>
      <c r="K47" s="30"/>
      <c r="L47" s="25">
        <v>0</v>
      </c>
      <c r="M47" s="30"/>
      <c r="N47" s="25">
        <v>0</v>
      </c>
      <c r="O47" s="30"/>
      <c r="P47" s="25">
        <v>0</v>
      </c>
      <c r="Q47" s="30"/>
      <c r="R47" s="36">
        <f t="shared" si="4"/>
        <v>2025130</v>
      </c>
    </row>
    <row r="48" spans="1:19" ht="14.1" customHeight="1">
      <c r="A48" s="2"/>
      <c r="B48" s="14" t="s">
        <v>29</v>
      </c>
      <c r="C48" s="21"/>
      <c r="D48" s="25">
        <v>0</v>
      </c>
      <c r="E48" s="30"/>
      <c r="F48" s="25">
        <v>23514</v>
      </c>
      <c r="G48" s="30"/>
      <c r="H48" s="25">
        <v>6250</v>
      </c>
      <c r="I48" s="30"/>
      <c r="J48" s="25">
        <v>4734550</v>
      </c>
      <c r="K48" s="30"/>
      <c r="L48" s="25">
        <v>6403</v>
      </c>
      <c r="M48" s="30"/>
      <c r="N48" s="25">
        <v>85173</v>
      </c>
      <c r="O48" s="30"/>
      <c r="P48" s="25">
        <v>22303</v>
      </c>
      <c r="Q48" s="30"/>
      <c r="R48" s="36">
        <f t="shared" si="4"/>
        <v>4878193</v>
      </c>
    </row>
    <row r="49" spans="1:18" ht="13.5" customHeight="1">
      <c r="A49" s="2"/>
      <c r="B49" s="15" t="s">
        <v>3</v>
      </c>
      <c r="C49" s="15"/>
      <c r="D49" s="25">
        <f>D32+D42+D48</f>
        <v>60498263</v>
      </c>
      <c r="E49" s="30"/>
      <c r="F49" s="25">
        <f>F32+F42+F48</f>
        <v>32517962</v>
      </c>
      <c r="G49" s="30"/>
      <c r="H49" s="25">
        <f>H32+H42+H48</f>
        <v>10068649</v>
      </c>
      <c r="I49" s="30"/>
      <c r="J49" s="25">
        <f>J32+J42+J48</f>
        <v>60053400</v>
      </c>
      <c r="K49" s="30"/>
      <c r="L49" s="25">
        <f>L32+L42+L48</f>
        <v>2237823</v>
      </c>
      <c r="M49" s="30"/>
      <c r="N49" s="25">
        <f>N32+N42+N48</f>
        <v>431754</v>
      </c>
      <c r="O49" s="30"/>
      <c r="P49" s="25">
        <f>P32+P42+P48</f>
        <v>13121187</v>
      </c>
      <c r="Q49" s="30"/>
      <c r="R49" s="36">
        <f t="shared" si="4"/>
        <v>178929038</v>
      </c>
    </row>
    <row r="50" spans="1:18" ht="3" customHeight="1"/>
    <row r="51" spans="1:18" ht="5.0999999999999996" customHeight="1"/>
  </sheetData>
  <mergeCells count="311">
    <mergeCell ref="A1:E1"/>
    <mergeCell ref="A2:S2"/>
    <mergeCell ref="A3:G3"/>
    <mergeCell ref="A4:R4"/>
    <mergeCell ref="A5:R5"/>
    <mergeCell ref="B6:R6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</mergeCells>
  <phoneticPr fontId="3"/>
  <printOptions horizontalCentered="1"/>
  <pageMargins left="0" right="0" top="0" bottom="0" header="0.31496062992125984" footer="0.31496062992125984"/>
  <pageSetup paperSize="9" scale="85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49"/>
  <sheetViews>
    <sheetView tabSelected="1" view="pageBreakPreview" zoomScaleSheetLayoutView="100" workbookViewId="0">
      <selection activeCell="J27" sqref="J27"/>
    </sheetView>
  </sheetViews>
  <sheetFormatPr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9" style="1" customWidth="1"/>
  </cols>
  <sheetData>
    <row r="1" spans="1:19" ht="18.75" customHeight="1">
      <c r="A1" s="3" t="s">
        <v>6</v>
      </c>
      <c r="B1" s="3"/>
      <c r="C1" s="3"/>
      <c r="D1" s="3"/>
      <c r="E1" s="3"/>
    </row>
    <row r="2" spans="1:19" ht="24.75" customHeight="1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9.5" customHeight="1">
      <c r="A3" s="3" t="s">
        <v>4</v>
      </c>
      <c r="B3" s="3"/>
      <c r="C3" s="3"/>
      <c r="D3" s="3"/>
      <c r="E3" s="3"/>
      <c r="F3" s="3"/>
      <c r="G3" s="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ht="17.25" customHeight="1">
      <c r="A4" s="5" t="s">
        <v>34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16.5" customHeight="1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ht="1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ht="20.25" customHeight="1">
      <c r="B7" s="43" t="s">
        <v>9</v>
      </c>
      <c r="C7" s="51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64" t="s">
        <v>35</v>
      </c>
      <c r="R7" s="39"/>
    </row>
    <row r="8" spans="1:19" ht="37.5" customHeight="1">
      <c r="B8" s="44" t="s">
        <v>7</v>
      </c>
      <c r="C8" s="44"/>
      <c r="D8" s="55" t="s">
        <v>10</v>
      </c>
      <c r="E8" s="58"/>
      <c r="F8" s="55" t="s">
        <v>8</v>
      </c>
      <c r="G8" s="58"/>
      <c r="H8" s="55" t="s">
        <v>11</v>
      </c>
      <c r="I8" s="58"/>
      <c r="J8" s="55" t="s">
        <v>12</v>
      </c>
      <c r="K8" s="58"/>
      <c r="L8" s="55" t="s">
        <v>13</v>
      </c>
      <c r="M8" s="58"/>
      <c r="N8" s="58" t="s">
        <v>15</v>
      </c>
      <c r="O8" s="44"/>
      <c r="P8" s="44" t="s">
        <v>16</v>
      </c>
      <c r="Q8" s="50"/>
      <c r="R8" s="40"/>
    </row>
    <row r="9" spans="1:19" s="1" customFormat="1" ht="14.1" customHeight="1">
      <c r="B9" s="45" t="s">
        <v>18</v>
      </c>
      <c r="C9" s="45"/>
      <c r="D9" s="56">
        <f>SUM(D10:E18)</f>
        <v>112634643</v>
      </c>
      <c r="E9" s="59"/>
      <c r="F9" s="56">
        <f>SUM(F10:G18)</f>
        <v>8405794</v>
      </c>
      <c r="G9" s="59"/>
      <c r="H9" s="56">
        <f>SUM(H10:I18)</f>
        <v>6539919</v>
      </c>
      <c r="I9" s="59"/>
      <c r="J9" s="56">
        <f>SUM(J10:K18)</f>
        <v>114500518</v>
      </c>
      <c r="K9" s="59"/>
      <c r="L9" s="56">
        <f>SUM(L10:M18)</f>
        <v>40714126</v>
      </c>
      <c r="M9" s="59"/>
      <c r="N9" s="56">
        <f>SUM(N10:O18)</f>
        <v>1268139</v>
      </c>
      <c r="O9" s="59"/>
      <c r="P9" s="56">
        <f>SUM(P10:Q18)</f>
        <v>73786392</v>
      </c>
      <c r="Q9" s="59"/>
      <c r="R9" s="40"/>
    </row>
    <row r="10" spans="1:19" s="1" customFormat="1" ht="14.1" customHeight="1">
      <c r="B10" s="45" t="s">
        <v>19</v>
      </c>
      <c r="C10" s="45"/>
      <c r="D10" s="56">
        <v>47709581</v>
      </c>
      <c r="E10" s="59"/>
      <c r="F10" s="56">
        <v>2086851</v>
      </c>
      <c r="G10" s="59"/>
      <c r="H10" s="56">
        <v>740406</v>
      </c>
      <c r="I10" s="59"/>
      <c r="J10" s="56">
        <f t="shared" ref="J10:J18" si="0">D10+F10-H10</f>
        <v>49056026</v>
      </c>
      <c r="K10" s="59"/>
      <c r="L10" s="56">
        <v>0</v>
      </c>
      <c r="M10" s="59"/>
      <c r="N10" s="59">
        <v>0</v>
      </c>
      <c r="O10" s="62"/>
      <c r="P10" s="63">
        <f t="shared" ref="P10:P18" si="1">J10-L10</f>
        <v>49056026</v>
      </c>
      <c r="Q10" s="63"/>
      <c r="R10" s="40"/>
    </row>
    <row r="11" spans="1:19" s="1" customFormat="1" ht="14.1" customHeight="1">
      <c r="B11" s="46" t="s">
        <v>21</v>
      </c>
      <c r="C11" s="46"/>
      <c r="D11" s="57">
        <v>29190</v>
      </c>
      <c r="E11" s="60"/>
      <c r="F11" s="57">
        <v>0</v>
      </c>
      <c r="G11" s="60"/>
      <c r="H11" s="57">
        <v>0</v>
      </c>
      <c r="I11" s="60"/>
      <c r="J11" s="56">
        <f t="shared" si="0"/>
        <v>29190</v>
      </c>
      <c r="K11" s="59"/>
      <c r="L11" s="56">
        <v>0</v>
      </c>
      <c r="M11" s="59"/>
      <c r="N11" s="59">
        <v>0</v>
      </c>
      <c r="O11" s="62"/>
      <c r="P11" s="63">
        <f t="shared" si="1"/>
        <v>29190</v>
      </c>
      <c r="Q11" s="63"/>
      <c r="R11" s="40"/>
    </row>
    <row r="12" spans="1:19" s="1" customFormat="1" ht="14.1" customHeight="1">
      <c r="B12" s="46" t="s">
        <v>22</v>
      </c>
      <c r="C12" s="46"/>
      <c r="D12" s="57">
        <v>61600869</v>
      </c>
      <c r="E12" s="60"/>
      <c r="F12" s="57">
        <v>3734560</v>
      </c>
      <c r="G12" s="60"/>
      <c r="H12" s="57">
        <v>3262013</v>
      </c>
      <c r="I12" s="60"/>
      <c r="J12" s="56">
        <f t="shared" si="0"/>
        <v>62073416</v>
      </c>
      <c r="K12" s="59"/>
      <c r="L12" s="56">
        <v>38434099</v>
      </c>
      <c r="M12" s="59"/>
      <c r="N12" s="59">
        <v>1195234</v>
      </c>
      <c r="O12" s="62"/>
      <c r="P12" s="63">
        <f t="shared" si="1"/>
        <v>23639317</v>
      </c>
      <c r="Q12" s="63"/>
      <c r="R12" s="40"/>
    </row>
    <row r="13" spans="1:19" s="1" customFormat="1" ht="14.1" customHeight="1">
      <c r="B13" s="45" t="s">
        <v>17</v>
      </c>
      <c r="C13" s="45"/>
      <c r="D13" s="56">
        <v>3293365</v>
      </c>
      <c r="E13" s="59"/>
      <c r="F13" s="56">
        <v>2579653</v>
      </c>
      <c r="G13" s="59"/>
      <c r="H13" s="56">
        <v>2537500</v>
      </c>
      <c r="I13" s="59"/>
      <c r="J13" s="56">
        <f t="shared" si="0"/>
        <v>3335518</v>
      </c>
      <c r="K13" s="59"/>
      <c r="L13" s="56">
        <v>2279832</v>
      </c>
      <c r="M13" s="59"/>
      <c r="N13" s="59">
        <v>72710</v>
      </c>
      <c r="O13" s="62"/>
      <c r="P13" s="63">
        <f t="shared" si="1"/>
        <v>1055686</v>
      </c>
      <c r="Q13" s="63"/>
      <c r="R13" s="40"/>
    </row>
    <row r="14" spans="1:19" s="1" customFormat="1" ht="14.1" customHeight="1">
      <c r="B14" s="46" t="s">
        <v>23</v>
      </c>
      <c r="C14" s="46"/>
      <c r="D14" s="57">
        <v>0</v>
      </c>
      <c r="E14" s="60"/>
      <c r="F14" s="57">
        <v>0</v>
      </c>
      <c r="G14" s="60"/>
      <c r="H14" s="57">
        <v>0</v>
      </c>
      <c r="I14" s="60"/>
      <c r="J14" s="56">
        <f t="shared" si="0"/>
        <v>0</v>
      </c>
      <c r="K14" s="59"/>
      <c r="L14" s="56">
        <v>0</v>
      </c>
      <c r="M14" s="59"/>
      <c r="N14" s="59">
        <v>0</v>
      </c>
      <c r="O14" s="62"/>
      <c r="P14" s="63">
        <f t="shared" si="1"/>
        <v>0</v>
      </c>
      <c r="Q14" s="63"/>
      <c r="R14" s="40"/>
    </row>
    <row r="15" spans="1:19" s="1" customFormat="1" ht="14.1" customHeight="1">
      <c r="B15" s="45" t="s">
        <v>24</v>
      </c>
      <c r="C15" s="45"/>
      <c r="D15" s="56">
        <v>0</v>
      </c>
      <c r="E15" s="59"/>
      <c r="F15" s="56">
        <v>0</v>
      </c>
      <c r="G15" s="59"/>
      <c r="H15" s="56">
        <v>0</v>
      </c>
      <c r="I15" s="59"/>
      <c r="J15" s="56">
        <f t="shared" si="0"/>
        <v>0</v>
      </c>
      <c r="K15" s="59"/>
      <c r="L15" s="56">
        <v>0</v>
      </c>
      <c r="M15" s="59"/>
      <c r="N15" s="59">
        <v>0</v>
      </c>
      <c r="O15" s="62"/>
      <c r="P15" s="63">
        <f t="shared" si="1"/>
        <v>0</v>
      </c>
      <c r="Q15" s="63"/>
      <c r="R15" s="40"/>
    </row>
    <row r="16" spans="1:19" s="1" customFormat="1" ht="14.1" customHeight="1">
      <c r="B16" s="46" t="s">
        <v>14</v>
      </c>
      <c r="C16" s="46"/>
      <c r="D16" s="57">
        <v>0</v>
      </c>
      <c r="E16" s="60"/>
      <c r="F16" s="57">
        <v>0</v>
      </c>
      <c r="G16" s="60"/>
      <c r="H16" s="57">
        <v>0</v>
      </c>
      <c r="I16" s="60"/>
      <c r="J16" s="56">
        <f t="shared" si="0"/>
        <v>0</v>
      </c>
      <c r="K16" s="59"/>
      <c r="L16" s="56">
        <v>0</v>
      </c>
      <c r="M16" s="59"/>
      <c r="N16" s="59">
        <v>0</v>
      </c>
      <c r="O16" s="62"/>
      <c r="P16" s="63">
        <f t="shared" si="1"/>
        <v>0</v>
      </c>
      <c r="Q16" s="63"/>
      <c r="R16" s="40"/>
    </row>
    <row r="17" spans="2:18" s="1" customFormat="1" ht="14.1" customHeight="1">
      <c r="B17" s="46" t="s">
        <v>25</v>
      </c>
      <c r="C17" s="46"/>
      <c r="D17" s="57">
        <v>1638</v>
      </c>
      <c r="E17" s="60"/>
      <c r="F17" s="57">
        <v>0</v>
      </c>
      <c r="G17" s="60"/>
      <c r="H17" s="57">
        <v>0</v>
      </c>
      <c r="I17" s="60"/>
      <c r="J17" s="56">
        <f t="shared" si="0"/>
        <v>1638</v>
      </c>
      <c r="K17" s="59"/>
      <c r="L17" s="56">
        <v>195</v>
      </c>
      <c r="M17" s="59"/>
      <c r="N17" s="59">
        <v>195</v>
      </c>
      <c r="O17" s="62"/>
      <c r="P17" s="63">
        <f t="shared" si="1"/>
        <v>1443</v>
      </c>
      <c r="Q17" s="63"/>
      <c r="R17" s="40"/>
    </row>
    <row r="18" spans="2:18" s="1" customFormat="1" ht="14.1" customHeight="1">
      <c r="B18" s="46" t="s">
        <v>27</v>
      </c>
      <c r="C18" s="46"/>
      <c r="D18" s="57">
        <v>0</v>
      </c>
      <c r="E18" s="60"/>
      <c r="F18" s="57">
        <v>4730</v>
      </c>
      <c r="G18" s="60"/>
      <c r="H18" s="57">
        <v>0</v>
      </c>
      <c r="I18" s="60"/>
      <c r="J18" s="56">
        <f t="shared" si="0"/>
        <v>4730</v>
      </c>
      <c r="K18" s="59"/>
      <c r="L18" s="56">
        <v>0</v>
      </c>
      <c r="M18" s="59"/>
      <c r="N18" s="59">
        <v>0</v>
      </c>
      <c r="O18" s="62"/>
      <c r="P18" s="63">
        <f t="shared" si="1"/>
        <v>4730</v>
      </c>
      <c r="Q18" s="63"/>
      <c r="R18" s="40"/>
    </row>
    <row r="19" spans="2:18" s="1" customFormat="1" ht="14.1" customHeight="1">
      <c r="B19" s="46" t="s">
        <v>28</v>
      </c>
      <c r="C19" s="46"/>
      <c r="D19" s="57">
        <f>SUM(D20:E24)</f>
        <v>148148808</v>
      </c>
      <c r="E19" s="60"/>
      <c r="F19" s="57">
        <f>SUM(F20:G24)</f>
        <v>2582879</v>
      </c>
      <c r="G19" s="60"/>
      <c r="H19" s="57">
        <f>SUM(H20:I24)</f>
        <v>230294</v>
      </c>
      <c r="I19" s="60"/>
      <c r="J19" s="57">
        <f>SUM(J20:K24)</f>
        <v>150501393</v>
      </c>
      <c r="K19" s="60"/>
      <c r="L19" s="57">
        <f>SUM(L20:M24)</f>
        <v>50236939</v>
      </c>
      <c r="M19" s="60"/>
      <c r="N19" s="57">
        <f>SUM(N20:O24)</f>
        <v>2101492</v>
      </c>
      <c r="O19" s="60"/>
      <c r="P19" s="57">
        <f>SUM(P20:Q24)</f>
        <v>100264454</v>
      </c>
      <c r="Q19" s="60"/>
      <c r="R19" s="40"/>
    </row>
    <row r="20" spans="2:18" s="1" customFormat="1" ht="14.1" customHeight="1">
      <c r="B20" s="45" t="s">
        <v>26</v>
      </c>
      <c r="C20" s="45"/>
      <c r="D20" s="56">
        <v>43231847</v>
      </c>
      <c r="E20" s="59"/>
      <c r="F20" s="56">
        <v>115280</v>
      </c>
      <c r="G20" s="59"/>
      <c r="H20" s="56">
        <v>16546</v>
      </c>
      <c r="I20" s="59"/>
      <c r="J20" s="56">
        <f t="shared" ref="J20:J25" si="2">D20+F20-H20</f>
        <v>43330581</v>
      </c>
      <c r="K20" s="59"/>
      <c r="L20" s="56">
        <v>0</v>
      </c>
      <c r="M20" s="59"/>
      <c r="N20" s="59">
        <v>0</v>
      </c>
      <c r="O20" s="62"/>
      <c r="P20" s="63">
        <f t="shared" ref="P20:P25" si="3">J20-L20</f>
        <v>43330581</v>
      </c>
      <c r="Q20" s="63"/>
      <c r="R20" s="40"/>
    </row>
    <row r="21" spans="2:18" s="1" customFormat="1" ht="14.1" customHeight="1">
      <c r="B21" s="46" t="s">
        <v>22</v>
      </c>
      <c r="C21" s="46"/>
      <c r="D21" s="56">
        <v>3069654</v>
      </c>
      <c r="E21" s="59"/>
      <c r="F21" s="56">
        <v>20210</v>
      </c>
      <c r="G21" s="59"/>
      <c r="H21" s="56">
        <v>0</v>
      </c>
      <c r="I21" s="59"/>
      <c r="J21" s="56">
        <f t="shared" si="2"/>
        <v>3089864</v>
      </c>
      <c r="K21" s="59"/>
      <c r="L21" s="56">
        <v>1286427</v>
      </c>
      <c r="M21" s="59"/>
      <c r="N21" s="59">
        <v>94232</v>
      </c>
      <c r="O21" s="62"/>
      <c r="P21" s="63">
        <f t="shared" si="3"/>
        <v>1803437</v>
      </c>
      <c r="Q21" s="63"/>
      <c r="R21" s="40"/>
    </row>
    <row r="22" spans="2:18" s="1" customFormat="1" ht="14.1" customHeight="1">
      <c r="B22" s="45" t="s">
        <v>17</v>
      </c>
      <c r="C22" s="45"/>
      <c r="D22" s="56">
        <v>100481299</v>
      </c>
      <c r="E22" s="59"/>
      <c r="F22" s="56">
        <v>1587144</v>
      </c>
      <c r="G22" s="59"/>
      <c r="H22" s="56">
        <v>13282</v>
      </c>
      <c r="I22" s="59"/>
      <c r="J22" s="56">
        <f t="shared" si="2"/>
        <v>102055161</v>
      </c>
      <c r="K22" s="59"/>
      <c r="L22" s="56">
        <v>48949889</v>
      </c>
      <c r="M22" s="59"/>
      <c r="N22" s="59">
        <v>2007260</v>
      </c>
      <c r="O22" s="62"/>
      <c r="P22" s="63">
        <f t="shared" si="3"/>
        <v>53105272</v>
      </c>
      <c r="Q22" s="63"/>
      <c r="R22" s="40"/>
    </row>
    <row r="23" spans="2:18" s="1" customFormat="1" ht="14.1" customHeight="1">
      <c r="B23" s="45" t="s">
        <v>25</v>
      </c>
      <c r="C23" s="45"/>
      <c r="D23" s="56">
        <v>657</v>
      </c>
      <c r="E23" s="59"/>
      <c r="F23" s="56">
        <v>0</v>
      </c>
      <c r="G23" s="59"/>
      <c r="H23" s="56">
        <v>0</v>
      </c>
      <c r="I23" s="59"/>
      <c r="J23" s="56">
        <f t="shared" si="2"/>
        <v>657</v>
      </c>
      <c r="K23" s="59"/>
      <c r="L23" s="56">
        <v>623</v>
      </c>
      <c r="M23" s="59"/>
      <c r="N23" s="59">
        <v>0</v>
      </c>
      <c r="O23" s="62"/>
      <c r="P23" s="63">
        <f t="shared" si="3"/>
        <v>34</v>
      </c>
      <c r="Q23" s="63"/>
      <c r="R23" s="40"/>
    </row>
    <row r="24" spans="2:18" s="1" customFormat="1" ht="14.1" customHeight="1">
      <c r="B24" s="46" t="s">
        <v>27</v>
      </c>
      <c r="C24" s="46"/>
      <c r="D24" s="56">
        <v>1365351</v>
      </c>
      <c r="E24" s="59"/>
      <c r="F24" s="56">
        <f>860244+1</f>
        <v>860245</v>
      </c>
      <c r="G24" s="59"/>
      <c r="H24" s="56">
        <v>200466</v>
      </c>
      <c r="I24" s="59"/>
      <c r="J24" s="56">
        <f t="shared" si="2"/>
        <v>2025130</v>
      </c>
      <c r="K24" s="59"/>
      <c r="L24" s="56">
        <v>0</v>
      </c>
      <c r="M24" s="59"/>
      <c r="N24" s="59">
        <v>0</v>
      </c>
      <c r="O24" s="62"/>
      <c r="P24" s="63">
        <f t="shared" si="3"/>
        <v>2025130</v>
      </c>
      <c r="Q24" s="63"/>
      <c r="R24" s="40"/>
    </row>
    <row r="25" spans="2:18" s="1" customFormat="1" ht="14.1" customHeight="1">
      <c r="B25" s="45" t="s">
        <v>29</v>
      </c>
      <c r="C25" s="45"/>
      <c r="D25" s="56">
        <v>10329867</v>
      </c>
      <c r="E25" s="59"/>
      <c r="F25" s="56">
        <v>322769</v>
      </c>
      <c r="G25" s="59"/>
      <c r="H25" s="56">
        <v>405212</v>
      </c>
      <c r="I25" s="59"/>
      <c r="J25" s="56">
        <f t="shared" si="2"/>
        <v>10247424</v>
      </c>
      <c r="K25" s="59"/>
      <c r="L25" s="56">
        <v>5369232</v>
      </c>
      <c r="M25" s="59"/>
      <c r="N25" s="59">
        <v>448529</v>
      </c>
      <c r="O25" s="62"/>
      <c r="P25" s="63">
        <f t="shared" si="3"/>
        <v>4878192</v>
      </c>
      <c r="Q25" s="63"/>
      <c r="R25" s="40"/>
    </row>
    <row r="26" spans="2:18" ht="14.1" customHeight="1">
      <c r="B26" s="47" t="s">
        <v>3</v>
      </c>
      <c r="C26" s="52"/>
      <c r="D26" s="57">
        <f>SUM(D9,D19,D25)</f>
        <v>271113318</v>
      </c>
      <c r="E26" s="60"/>
      <c r="F26" s="57">
        <f>SUM(F9,F19,F25)</f>
        <v>11311442</v>
      </c>
      <c r="G26" s="60"/>
      <c r="H26" s="57">
        <f>SUM(H9,H19,H25)</f>
        <v>7175425</v>
      </c>
      <c r="I26" s="60"/>
      <c r="J26" s="57">
        <f>SUM(J9,J19,J25)</f>
        <v>275249335</v>
      </c>
      <c r="K26" s="60"/>
      <c r="L26" s="57">
        <f>SUM(L9,L19,L25)</f>
        <v>96320297</v>
      </c>
      <c r="M26" s="60"/>
      <c r="N26" s="57">
        <f>SUM(N9,N19,N25)</f>
        <v>3818160</v>
      </c>
      <c r="O26" s="60"/>
      <c r="P26" s="57">
        <f>SUM(P9,P19,P25)</f>
        <v>178929038</v>
      </c>
      <c r="Q26" s="60"/>
      <c r="R26" s="40"/>
    </row>
    <row r="27" spans="2:18" ht="8.4499999999999993" customHeight="1">
      <c r="B27" s="12"/>
      <c r="C27" s="18"/>
      <c r="D27" s="18"/>
      <c r="E27" s="18"/>
      <c r="F27" s="18"/>
      <c r="G27" s="18"/>
      <c r="H27" s="18"/>
      <c r="I27" s="18"/>
      <c r="J27" s="18"/>
      <c r="K27" s="18"/>
      <c r="L27" s="34"/>
      <c r="M27" s="34"/>
      <c r="N27" s="34"/>
      <c r="O27" s="34"/>
      <c r="P27" s="18"/>
      <c r="Q27" s="18"/>
      <c r="R27" s="18"/>
    </row>
    <row r="28" spans="2:18" ht="6.75" customHeight="1">
      <c r="C28" s="19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8" ht="20.25" customHeight="1">
      <c r="B29" s="43" t="s">
        <v>0</v>
      </c>
      <c r="C29" s="51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R29" s="64" t="s">
        <v>35</v>
      </c>
    </row>
    <row r="30" spans="2:18" ht="12.95" customHeight="1">
      <c r="B30" s="44" t="s">
        <v>7</v>
      </c>
      <c r="C30" s="44"/>
      <c r="D30" s="44" t="s">
        <v>30</v>
      </c>
      <c r="E30" s="44"/>
      <c r="F30" s="44" t="s">
        <v>31</v>
      </c>
      <c r="G30" s="44"/>
      <c r="H30" s="44" t="s">
        <v>20</v>
      </c>
      <c r="I30" s="44"/>
      <c r="J30" s="44" t="s">
        <v>32</v>
      </c>
      <c r="K30" s="44"/>
      <c r="L30" s="44" t="s">
        <v>5</v>
      </c>
      <c r="M30" s="44"/>
      <c r="N30" s="44" t="s">
        <v>2</v>
      </c>
      <c r="O30" s="44"/>
      <c r="P30" s="44" t="s">
        <v>33</v>
      </c>
      <c r="Q30" s="44"/>
      <c r="R30" s="44" t="s">
        <v>3</v>
      </c>
    </row>
    <row r="31" spans="2:18" ht="12.95" customHeight="1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2:18" ht="14.1" customHeight="1">
      <c r="B32" s="48" t="s">
        <v>18</v>
      </c>
      <c r="C32" s="53"/>
      <c r="D32" s="56">
        <f>SUM(D33:E41)</f>
        <v>5459250</v>
      </c>
      <c r="E32" s="59"/>
      <c r="F32" s="56">
        <f>SUM(F33:G41)</f>
        <v>32334744</v>
      </c>
      <c r="G32" s="59"/>
      <c r="H32" s="56">
        <f>SUM(H33:I41)</f>
        <v>10062399</v>
      </c>
      <c r="I32" s="59"/>
      <c r="J32" s="56">
        <f>SUM(J33:K41)</f>
        <v>10432451</v>
      </c>
      <c r="K32" s="59"/>
      <c r="L32" s="56">
        <f>SUM(L33:M41)</f>
        <v>2108878</v>
      </c>
      <c r="M32" s="59"/>
      <c r="N32" s="56">
        <f>SUM(N33:O41)</f>
        <v>346581</v>
      </c>
      <c r="O32" s="59"/>
      <c r="P32" s="56">
        <f>SUM(P33:Q41)</f>
        <v>13042089</v>
      </c>
      <c r="Q32" s="59"/>
      <c r="R32" s="62">
        <f t="shared" ref="R32:R49" si="4">SUM(D32:Q32)</f>
        <v>73786392</v>
      </c>
    </row>
    <row r="33" spans="2:19" ht="14.1" customHeight="1">
      <c r="B33" s="46" t="s">
        <v>26</v>
      </c>
      <c r="C33" s="46"/>
      <c r="D33" s="57">
        <v>3922541</v>
      </c>
      <c r="E33" s="60"/>
      <c r="F33" s="57">
        <v>20879886</v>
      </c>
      <c r="G33" s="60"/>
      <c r="H33" s="57">
        <v>7773642</v>
      </c>
      <c r="I33" s="60"/>
      <c r="J33" s="57">
        <v>3365883</v>
      </c>
      <c r="K33" s="60"/>
      <c r="L33" s="57">
        <v>1336760</v>
      </c>
      <c r="M33" s="60"/>
      <c r="N33" s="57">
        <v>32736</v>
      </c>
      <c r="O33" s="60"/>
      <c r="P33" s="57">
        <v>11744578</v>
      </c>
      <c r="Q33" s="60"/>
      <c r="R33" s="62">
        <f t="shared" si="4"/>
        <v>49056026</v>
      </c>
    </row>
    <row r="34" spans="2:19" ht="14.1" customHeight="1">
      <c r="B34" s="46" t="s">
        <v>21</v>
      </c>
      <c r="C34" s="46"/>
      <c r="D34" s="57">
        <v>0</v>
      </c>
      <c r="E34" s="60"/>
      <c r="F34" s="57">
        <v>0</v>
      </c>
      <c r="G34" s="60"/>
      <c r="H34" s="57">
        <v>0</v>
      </c>
      <c r="I34" s="60"/>
      <c r="J34" s="57">
        <v>0</v>
      </c>
      <c r="K34" s="60"/>
      <c r="L34" s="57">
        <v>29190</v>
      </c>
      <c r="M34" s="60"/>
      <c r="N34" s="57">
        <v>0</v>
      </c>
      <c r="O34" s="60"/>
      <c r="P34" s="57">
        <v>0</v>
      </c>
      <c r="Q34" s="60"/>
      <c r="R34" s="62">
        <f t="shared" si="4"/>
        <v>29190</v>
      </c>
    </row>
    <row r="35" spans="2:19" ht="14.1" customHeight="1">
      <c r="B35" s="45" t="s">
        <v>22</v>
      </c>
      <c r="C35" s="45"/>
      <c r="D35" s="57">
        <v>1535847</v>
      </c>
      <c r="E35" s="60"/>
      <c r="F35" s="57">
        <v>10501820</v>
      </c>
      <c r="G35" s="60"/>
      <c r="H35" s="57">
        <v>2288036</v>
      </c>
      <c r="I35" s="60"/>
      <c r="J35" s="57">
        <v>7037676</v>
      </c>
      <c r="K35" s="60"/>
      <c r="L35" s="57">
        <v>676170</v>
      </c>
      <c r="M35" s="60"/>
      <c r="N35" s="57">
        <v>313089</v>
      </c>
      <c r="O35" s="60"/>
      <c r="P35" s="57">
        <v>1286679</v>
      </c>
      <c r="Q35" s="60"/>
      <c r="R35" s="62">
        <f t="shared" si="4"/>
        <v>23639317</v>
      </c>
    </row>
    <row r="36" spans="2:19" ht="14.1" customHeight="1">
      <c r="B36" s="46" t="s">
        <v>17</v>
      </c>
      <c r="C36" s="46"/>
      <c r="D36" s="57">
        <v>862</v>
      </c>
      <c r="E36" s="60"/>
      <c r="F36" s="57">
        <v>946865</v>
      </c>
      <c r="G36" s="60"/>
      <c r="H36" s="57">
        <v>721</v>
      </c>
      <c r="I36" s="60"/>
      <c r="J36" s="57">
        <v>28892</v>
      </c>
      <c r="K36" s="60"/>
      <c r="L36" s="57">
        <v>66758</v>
      </c>
      <c r="M36" s="60"/>
      <c r="N36" s="57">
        <v>756</v>
      </c>
      <c r="O36" s="60"/>
      <c r="P36" s="57">
        <v>10832</v>
      </c>
      <c r="Q36" s="60"/>
      <c r="R36" s="62">
        <f t="shared" si="4"/>
        <v>1055686</v>
      </c>
    </row>
    <row r="37" spans="2:19" ht="14.1" customHeight="1">
      <c r="B37" s="46" t="s">
        <v>23</v>
      </c>
      <c r="C37" s="46"/>
      <c r="D37" s="57">
        <v>0</v>
      </c>
      <c r="E37" s="60"/>
      <c r="F37" s="57">
        <v>0</v>
      </c>
      <c r="G37" s="60"/>
      <c r="H37" s="57">
        <v>0</v>
      </c>
      <c r="I37" s="60"/>
      <c r="J37" s="57">
        <v>0</v>
      </c>
      <c r="K37" s="60"/>
      <c r="L37" s="56">
        <v>0</v>
      </c>
      <c r="M37" s="61"/>
      <c r="N37" s="62">
        <v>0</v>
      </c>
      <c r="O37" s="62"/>
      <c r="P37" s="63">
        <v>0</v>
      </c>
      <c r="Q37" s="63"/>
      <c r="R37" s="62">
        <f t="shared" si="4"/>
        <v>0</v>
      </c>
    </row>
    <row r="38" spans="2:19" ht="14.1" customHeight="1">
      <c r="B38" s="45" t="s">
        <v>24</v>
      </c>
      <c r="C38" s="45"/>
      <c r="D38" s="56">
        <v>0</v>
      </c>
      <c r="E38" s="59"/>
      <c r="F38" s="56">
        <v>0</v>
      </c>
      <c r="G38" s="59"/>
      <c r="H38" s="56">
        <v>0</v>
      </c>
      <c r="I38" s="59"/>
      <c r="J38" s="56">
        <v>0</v>
      </c>
      <c r="K38" s="59"/>
      <c r="L38" s="56">
        <v>0</v>
      </c>
      <c r="M38" s="61"/>
      <c r="N38" s="62">
        <v>0</v>
      </c>
      <c r="O38" s="62"/>
      <c r="P38" s="63">
        <v>0</v>
      </c>
      <c r="Q38" s="63"/>
      <c r="R38" s="62">
        <f t="shared" si="4"/>
        <v>0</v>
      </c>
    </row>
    <row r="39" spans="2:19" ht="14.1" customHeight="1">
      <c r="B39" s="46" t="s">
        <v>14</v>
      </c>
      <c r="C39" s="46"/>
      <c r="D39" s="57">
        <v>0</v>
      </c>
      <c r="E39" s="60"/>
      <c r="F39" s="57">
        <v>0</v>
      </c>
      <c r="G39" s="60"/>
      <c r="H39" s="57">
        <v>0</v>
      </c>
      <c r="I39" s="60"/>
      <c r="J39" s="57">
        <v>0</v>
      </c>
      <c r="K39" s="60"/>
      <c r="L39" s="56">
        <v>0</v>
      </c>
      <c r="M39" s="61"/>
      <c r="N39" s="62">
        <v>0</v>
      </c>
      <c r="O39" s="62"/>
      <c r="P39" s="63">
        <v>0</v>
      </c>
      <c r="Q39" s="63"/>
      <c r="R39" s="62">
        <f t="shared" si="4"/>
        <v>0</v>
      </c>
    </row>
    <row r="40" spans="2:19" ht="14.1" customHeight="1">
      <c r="B40" s="46" t="s">
        <v>25</v>
      </c>
      <c r="C40" s="46"/>
      <c r="D40" s="57">
        <v>0</v>
      </c>
      <c r="E40" s="60"/>
      <c r="F40" s="57">
        <v>1443</v>
      </c>
      <c r="G40" s="60"/>
      <c r="H40" s="57">
        <v>0</v>
      </c>
      <c r="I40" s="60"/>
      <c r="J40" s="57">
        <v>0</v>
      </c>
      <c r="K40" s="60"/>
      <c r="L40" s="57">
        <v>0</v>
      </c>
      <c r="M40" s="60"/>
      <c r="N40" s="57">
        <v>0</v>
      </c>
      <c r="O40" s="60"/>
      <c r="P40" s="57">
        <v>0</v>
      </c>
      <c r="Q40" s="60"/>
      <c r="R40" s="62">
        <f t="shared" si="4"/>
        <v>1443</v>
      </c>
    </row>
    <row r="41" spans="2:19" ht="14.1" customHeight="1">
      <c r="B41" s="46" t="s">
        <v>27</v>
      </c>
      <c r="C41" s="46"/>
      <c r="D41" s="57">
        <v>0</v>
      </c>
      <c r="E41" s="60"/>
      <c r="F41" s="57">
        <v>4730</v>
      </c>
      <c r="G41" s="60"/>
      <c r="H41" s="57">
        <v>0</v>
      </c>
      <c r="I41" s="60"/>
      <c r="J41" s="57">
        <v>0</v>
      </c>
      <c r="K41" s="60"/>
      <c r="L41" s="57">
        <v>0</v>
      </c>
      <c r="M41" s="60"/>
      <c r="N41" s="57">
        <v>0</v>
      </c>
      <c r="O41" s="60"/>
      <c r="P41" s="57">
        <v>0</v>
      </c>
      <c r="Q41" s="60"/>
      <c r="R41" s="62">
        <f t="shared" si="4"/>
        <v>4730</v>
      </c>
    </row>
    <row r="42" spans="2:19" ht="14.1" customHeight="1">
      <c r="B42" s="49" t="s">
        <v>28</v>
      </c>
      <c r="C42" s="54"/>
      <c r="D42" s="57">
        <f>SUM(D43:E47)</f>
        <v>55039013</v>
      </c>
      <c r="E42" s="60"/>
      <c r="F42" s="57">
        <f>SUM(F43:G47)</f>
        <v>159704</v>
      </c>
      <c r="G42" s="60"/>
      <c r="H42" s="57">
        <f>SUM(H43:I47)</f>
        <v>0</v>
      </c>
      <c r="I42" s="60"/>
      <c r="J42" s="57">
        <f>SUM(J43:K47)</f>
        <v>44886400</v>
      </c>
      <c r="K42" s="60"/>
      <c r="L42" s="57">
        <f>SUM(L43:M47)</f>
        <v>122542</v>
      </c>
      <c r="M42" s="60"/>
      <c r="N42" s="57">
        <f>SUM(N43:O47)</f>
        <v>0</v>
      </c>
      <c r="O42" s="60"/>
      <c r="P42" s="57">
        <f>SUM(P43:Q47)</f>
        <v>56795</v>
      </c>
      <c r="Q42" s="60"/>
      <c r="R42" s="62">
        <f t="shared" si="4"/>
        <v>100264454</v>
      </c>
      <c r="S42" s="42"/>
    </row>
    <row r="43" spans="2:19" ht="14.1" customHeight="1">
      <c r="B43" s="46" t="s">
        <v>26</v>
      </c>
      <c r="C43" s="46"/>
      <c r="D43" s="57">
        <v>36764385</v>
      </c>
      <c r="E43" s="60"/>
      <c r="F43" s="57">
        <v>0</v>
      </c>
      <c r="G43" s="60"/>
      <c r="H43" s="57">
        <v>0</v>
      </c>
      <c r="I43" s="60"/>
      <c r="J43" s="57">
        <v>6508580</v>
      </c>
      <c r="K43" s="60"/>
      <c r="L43" s="57">
        <v>942</v>
      </c>
      <c r="M43" s="60"/>
      <c r="N43" s="57">
        <v>0</v>
      </c>
      <c r="O43" s="60"/>
      <c r="P43" s="57">
        <v>56674</v>
      </c>
      <c r="Q43" s="60"/>
      <c r="R43" s="62">
        <f t="shared" si="4"/>
        <v>43330581</v>
      </c>
    </row>
    <row r="44" spans="2:19" ht="14.1" customHeight="1">
      <c r="B44" s="46" t="s">
        <v>22</v>
      </c>
      <c r="C44" s="46"/>
      <c r="D44" s="57">
        <v>313021</v>
      </c>
      <c r="E44" s="60"/>
      <c r="F44" s="57">
        <v>159704</v>
      </c>
      <c r="G44" s="60"/>
      <c r="H44" s="57">
        <v>0</v>
      </c>
      <c r="I44" s="60"/>
      <c r="J44" s="57">
        <v>1330712</v>
      </c>
      <c r="K44" s="60"/>
      <c r="L44" s="57">
        <v>0</v>
      </c>
      <c r="M44" s="60"/>
      <c r="N44" s="57">
        <v>0</v>
      </c>
      <c r="O44" s="60"/>
      <c r="P44" s="57">
        <v>0</v>
      </c>
      <c r="Q44" s="60"/>
      <c r="R44" s="62">
        <f t="shared" si="4"/>
        <v>1803437</v>
      </c>
    </row>
    <row r="45" spans="2:19" ht="14.1" customHeight="1">
      <c r="B45" s="45" t="s">
        <v>17</v>
      </c>
      <c r="C45" s="45"/>
      <c r="D45" s="57">
        <v>17731099</v>
      </c>
      <c r="E45" s="60"/>
      <c r="F45" s="57">
        <v>0</v>
      </c>
      <c r="G45" s="60"/>
      <c r="H45" s="57">
        <v>0</v>
      </c>
      <c r="I45" s="60"/>
      <c r="J45" s="57">
        <v>35252452</v>
      </c>
      <c r="K45" s="60"/>
      <c r="L45" s="57">
        <v>121600</v>
      </c>
      <c r="M45" s="60"/>
      <c r="N45" s="57">
        <v>0</v>
      </c>
      <c r="O45" s="60"/>
      <c r="P45" s="57">
        <v>121</v>
      </c>
      <c r="Q45" s="60"/>
      <c r="R45" s="62">
        <f t="shared" si="4"/>
        <v>53105272</v>
      </c>
    </row>
    <row r="46" spans="2:19" ht="14.1" customHeight="1">
      <c r="B46" s="46" t="s">
        <v>25</v>
      </c>
      <c r="C46" s="46"/>
      <c r="D46" s="57">
        <v>0</v>
      </c>
      <c r="E46" s="60"/>
      <c r="F46" s="57">
        <v>0</v>
      </c>
      <c r="G46" s="60"/>
      <c r="H46" s="57">
        <v>0</v>
      </c>
      <c r="I46" s="60"/>
      <c r="J46" s="57">
        <v>34</v>
      </c>
      <c r="K46" s="60"/>
      <c r="L46" s="57">
        <v>0</v>
      </c>
      <c r="M46" s="60"/>
      <c r="N46" s="57">
        <v>0</v>
      </c>
      <c r="O46" s="60"/>
      <c r="P46" s="57">
        <v>0</v>
      </c>
      <c r="Q46" s="60"/>
      <c r="R46" s="62">
        <f t="shared" si="4"/>
        <v>34</v>
      </c>
    </row>
    <row r="47" spans="2:19" ht="14.1" customHeight="1">
      <c r="B47" s="45" t="s">
        <v>27</v>
      </c>
      <c r="C47" s="45"/>
      <c r="D47" s="57">
        <v>230508</v>
      </c>
      <c r="E47" s="60"/>
      <c r="F47" s="57">
        <v>0</v>
      </c>
      <c r="G47" s="60"/>
      <c r="H47" s="57">
        <v>0</v>
      </c>
      <c r="I47" s="60"/>
      <c r="J47" s="57">
        <v>1794622</v>
      </c>
      <c r="K47" s="60"/>
      <c r="L47" s="57">
        <v>0</v>
      </c>
      <c r="M47" s="60"/>
      <c r="N47" s="57">
        <v>0</v>
      </c>
      <c r="O47" s="60"/>
      <c r="P47" s="57">
        <v>0</v>
      </c>
      <c r="Q47" s="60"/>
      <c r="R47" s="62">
        <f t="shared" si="4"/>
        <v>2025130</v>
      </c>
    </row>
    <row r="48" spans="2:19" ht="14.1" customHeight="1">
      <c r="B48" s="49" t="s">
        <v>29</v>
      </c>
      <c r="C48" s="54"/>
      <c r="D48" s="57">
        <v>0</v>
      </c>
      <c r="E48" s="60"/>
      <c r="F48" s="57">
        <v>23514</v>
      </c>
      <c r="G48" s="60"/>
      <c r="H48" s="57">
        <v>6249</v>
      </c>
      <c r="I48" s="60"/>
      <c r="J48" s="57">
        <v>4734550</v>
      </c>
      <c r="K48" s="60"/>
      <c r="L48" s="57">
        <v>6403</v>
      </c>
      <c r="M48" s="60"/>
      <c r="N48" s="57">
        <v>85173</v>
      </c>
      <c r="O48" s="60"/>
      <c r="P48" s="57">
        <v>22303</v>
      </c>
      <c r="Q48" s="60"/>
      <c r="R48" s="62">
        <f t="shared" si="4"/>
        <v>4878192</v>
      </c>
    </row>
    <row r="49" spans="2:18" ht="13.5" customHeight="1">
      <c r="B49" s="50" t="s">
        <v>3</v>
      </c>
      <c r="C49" s="50"/>
      <c r="D49" s="57">
        <f>D32+D42+D48</f>
        <v>60498263</v>
      </c>
      <c r="E49" s="60"/>
      <c r="F49" s="57">
        <f>F32+F42+F48</f>
        <v>32517962</v>
      </c>
      <c r="G49" s="60"/>
      <c r="H49" s="57">
        <f>H32+H42+H48</f>
        <v>10068648</v>
      </c>
      <c r="I49" s="60"/>
      <c r="J49" s="57">
        <f>J32+J42+J48</f>
        <v>60053401</v>
      </c>
      <c r="K49" s="60"/>
      <c r="L49" s="57">
        <f>L32+L42+L48</f>
        <v>2237823</v>
      </c>
      <c r="M49" s="60"/>
      <c r="N49" s="57">
        <f>N32+N42+N48</f>
        <v>431754</v>
      </c>
      <c r="O49" s="60"/>
      <c r="P49" s="57">
        <f>P32+P42+P48</f>
        <v>13121187</v>
      </c>
      <c r="Q49" s="60"/>
      <c r="R49" s="62">
        <f t="shared" si="4"/>
        <v>178929038</v>
      </c>
    </row>
    <row r="50" spans="2:18" ht="3" customHeight="1"/>
    <row r="51" spans="2:18" ht="5.0999999999999996" customHeight="1"/>
  </sheetData>
  <mergeCells count="311">
    <mergeCell ref="A1:E1"/>
    <mergeCell ref="A2:S2"/>
    <mergeCell ref="A3:G3"/>
    <mergeCell ref="A4:R4"/>
    <mergeCell ref="A5:R5"/>
    <mergeCell ref="B6:R6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</mergeCells>
  <phoneticPr fontId="3"/>
  <printOptions horizontalCentered="1"/>
  <pageMargins left="0" right="0" top="0" bottom="0" header="0.31496062992125984" footer="0.31496062992125984"/>
  <pageSetup paperSize="9" scale="8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有形固定資産（入力用）</vt:lpstr>
      <vt:lpstr>有形固定資産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HC01014</cp:lastModifiedBy>
  <cp:lastPrinted>2017-11-27T04:41:59Z</cp:lastPrinted>
  <dcterms:created xsi:type="dcterms:W3CDTF">2014-03-27T08:10:30Z</dcterms:created>
  <dcterms:modified xsi:type="dcterms:W3CDTF">2023-03-10T05:02:35Z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2023-03-10T05:02:35Z</vt:filetime>
  </property>
</Properties>
</file>